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F:\Mission3 NCDB,SEER\StageIV\Scientific reports\Revision files\"/>
    </mc:Choice>
  </mc:AlternateContent>
  <xr:revisionPtr revIDLastSave="0" documentId="8_{F50AEF50-AACE-4750-B1F0-62E97A17F4FF}" xr6:coauthVersionLast="47" xr6:coauthVersionMax="47" xr10:uidLastSave="{00000000-0000-0000-0000-000000000000}"/>
  <bookViews>
    <workbookView xWindow="1530" yWindow="120" windowWidth="33090" windowHeight="20205" tabRatio="776" activeTab="3" xr2:uid="{00000000-000D-0000-FFFF-FFFF00000000}"/>
  </bookViews>
  <sheets>
    <sheet name="SuppleTable 1" sheetId="12" r:id="rId1"/>
    <sheet name="SuppleTable 2" sheetId="13" r:id="rId2"/>
    <sheet name="SuppleTable 3" sheetId="8" r:id="rId3"/>
    <sheet name="SuppleTable 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7" i="8" l="1"/>
  <c r="I96" i="8"/>
  <c r="I95" i="8"/>
  <c r="I94" i="8"/>
  <c r="I92" i="8"/>
  <c r="I91" i="8"/>
  <c r="I90" i="8"/>
  <c r="I88" i="8"/>
  <c r="I87" i="8"/>
  <c r="I86" i="8"/>
  <c r="I84" i="8"/>
  <c r="I83" i="8"/>
  <c r="I82" i="8"/>
  <c r="I81" i="8"/>
  <c r="I80" i="8"/>
  <c r="I78" i="8"/>
  <c r="I77" i="8"/>
  <c r="I75" i="8"/>
  <c r="I74" i="8"/>
  <c r="I72" i="8"/>
  <c r="I71" i="8"/>
  <c r="I70" i="8"/>
  <c r="I68" i="8"/>
  <c r="I67" i="8"/>
  <c r="I66" i="8"/>
  <c r="I64" i="8"/>
  <c r="I63" i="8"/>
  <c r="I61" i="8"/>
  <c r="I60" i="8"/>
  <c r="I59" i="8"/>
  <c r="I58" i="8"/>
  <c r="I56" i="8"/>
  <c r="I55" i="8"/>
  <c r="I54" i="8"/>
  <c r="I52" i="8"/>
  <c r="I51" i="8"/>
  <c r="I50" i="8"/>
  <c r="I48" i="8"/>
  <c r="I47" i="8"/>
  <c r="I46" i="8"/>
  <c r="I44" i="8"/>
  <c r="I43" i="8"/>
  <c r="I42" i="8"/>
  <c r="I40" i="8"/>
  <c r="I39" i="8"/>
  <c r="I38" i="8"/>
  <c r="I37" i="8"/>
  <c r="I36" i="8"/>
  <c r="I34" i="8"/>
  <c r="I33" i="8"/>
  <c r="I32" i="8"/>
  <c r="I31" i="8"/>
  <c r="I30" i="8"/>
  <c r="I29" i="8"/>
  <c r="I27" i="8"/>
  <c r="I26" i="8"/>
  <c r="I25" i="8"/>
  <c r="I23" i="8"/>
  <c r="I22" i="8"/>
  <c r="I21" i="8"/>
  <c r="I20" i="8"/>
  <c r="I18" i="8"/>
  <c r="I17" i="8"/>
  <c r="I16" i="8"/>
  <c r="I15" i="8"/>
  <c r="I14" i="8"/>
  <c r="I13" i="8"/>
  <c r="I12" i="8"/>
  <c r="I11" i="8"/>
  <c r="I10" i="8"/>
  <c r="I9" i="8"/>
  <c r="I8" i="8"/>
  <c r="I7" i="8"/>
  <c r="D97" i="8"/>
  <c r="D96" i="8"/>
  <c r="D95" i="8"/>
  <c r="D94" i="8"/>
  <c r="D92" i="8"/>
  <c r="D91" i="8"/>
  <c r="D90" i="8"/>
  <c r="D88" i="8"/>
  <c r="D87" i="8"/>
  <c r="D86" i="8"/>
  <c r="D84" i="8"/>
  <c r="D83" i="8"/>
  <c r="D82" i="8"/>
  <c r="D81" i="8"/>
  <c r="D80" i="8"/>
  <c r="D78" i="8"/>
  <c r="D77" i="8"/>
  <c r="D75" i="8"/>
  <c r="D74" i="8"/>
  <c r="D72" i="8"/>
  <c r="D71" i="8"/>
  <c r="D70" i="8"/>
  <c r="D68" i="8"/>
  <c r="D67" i="8"/>
  <c r="D66" i="8"/>
  <c r="D64" i="8"/>
  <c r="D63" i="8"/>
  <c r="D61" i="8"/>
  <c r="D60" i="8"/>
  <c r="D59" i="8"/>
  <c r="D58" i="8"/>
  <c r="D56" i="8"/>
  <c r="D55" i="8"/>
  <c r="D54" i="8"/>
  <c r="D52" i="8"/>
  <c r="D51" i="8"/>
  <c r="D50" i="8"/>
  <c r="D48" i="8"/>
  <c r="D47" i="8"/>
  <c r="D46" i="8"/>
  <c r="D44" i="8"/>
  <c r="D43" i="8"/>
  <c r="D42" i="8"/>
  <c r="D40" i="8"/>
  <c r="D39" i="8"/>
  <c r="D38" i="8"/>
  <c r="D37" i="8"/>
  <c r="D36" i="8"/>
  <c r="D34" i="8"/>
  <c r="D33" i="8"/>
  <c r="D32" i="8"/>
  <c r="D31" i="8"/>
  <c r="D30" i="8"/>
  <c r="D29" i="8"/>
  <c r="D27" i="8"/>
  <c r="D26" i="8"/>
  <c r="D25" i="8"/>
  <c r="D23" i="8"/>
  <c r="D22" i="8"/>
  <c r="D21" i="8"/>
  <c r="D20" i="8"/>
  <c r="D18" i="8"/>
  <c r="D17" i="8"/>
  <c r="D16" i="8"/>
  <c r="D15" i="8"/>
  <c r="D14" i="8"/>
  <c r="D13" i="8"/>
  <c r="D12" i="8"/>
  <c r="D11" i="8"/>
  <c r="D10" i="8"/>
  <c r="D9" i="8"/>
  <c r="D8" i="8"/>
  <c r="D7" i="8"/>
  <c r="I61" i="12" l="1"/>
  <c r="S101" i="12"/>
  <c r="S100" i="12"/>
  <c r="S99" i="12"/>
  <c r="S98" i="12"/>
  <c r="S96" i="12"/>
  <c r="S95" i="12"/>
  <c r="S94" i="12"/>
  <c r="S92" i="12"/>
  <c r="S91" i="12"/>
  <c r="S90" i="12"/>
  <c r="S88" i="12"/>
  <c r="S87" i="12"/>
  <c r="S86" i="12"/>
  <c r="S84" i="12"/>
  <c r="S83" i="12"/>
  <c r="S82" i="12"/>
  <c r="S80" i="12"/>
  <c r="S79" i="12"/>
  <c r="S78" i="12"/>
  <c r="S76" i="12"/>
  <c r="S75" i="12"/>
  <c r="S74" i="12"/>
  <c r="S72" i="12"/>
  <c r="S71" i="12"/>
  <c r="S70" i="12"/>
  <c r="S68" i="12"/>
  <c r="S67" i="12"/>
  <c r="S66" i="12"/>
  <c r="S64" i="12"/>
  <c r="S63" i="12"/>
  <c r="S61" i="12"/>
  <c r="S60" i="12"/>
  <c r="S59" i="12"/>
  <c r="S58" i="12"/>
  <c r="S56" i="12"/>
  <c r="S55" i="12"/>
  <c r="S54" i="12"/>
  <c r="S52" i="12"/>
  <c r="S51" i="12"/>
  <c r="S50" i="12"/>
  <c r="S48" i="12"/>
  <c r="S47" i="12"/>
  <c r="S46" i="12"/>
  <c r="S44" i="12"/>
  <c r="S43" i="12"/>
  <c r="S42" i="12"/>
  <c r="S40" i="12"/>
  <c r="S39" i="12"/>
  <c r="S38" i="12"/>
  <c r="S37" i="12"/>
  <c r="S36" i="12"/>
  <c r="S34" i="12"/>
  <c r="S33" i="12"/>
  <c r="S32" i="12"/>
  <c r="S31" i="12"/>
  <c r="S30" i="12"/>
  <c r="S29" i="12"/>
  <c r="S27" i="12"/>
  <c r="S26" i="12"/>
  <c r="S25" i="12"/>
  <c r="S23" i="12"/>
  <c r="S22" i="12"/>
  <c r="S21" i="12"/>
  <c r="S20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N101" i="12"/>
  <c r="N100" i="12"/>
  <c r="N99" i="12"/>
  <c r="N98" i="12"/>
  <c r="N96" i="12"/>
  <c r="N95" i="12"/>
  <c r="N94" i="12"/>
  <c r="N92" i="12"/>
  <c r="N91" i="12"/>
  <c r="N90" i="12"/>
  <c r="N88" i="12"/>
  <c r="N87" i="12"/>
  <c r="N86" i="12"/>
  <c r="N84" i="12"/>
  <c r="N83" i="12"/>
  <c r="N82" i="12"/>
  <c r="N80" i="12"/>
  <c r="N79" i="12"/>
  <c r="N78" i="12"/>
  <c r="N76" i="12"/>
  <c r="N75" i="12"/>
  <c r="N74" i="12"/>
  <c r="N72" i="12"/>
  <c r="N71" i="12"/>
  <c r="N70" i="12"/>
  <c r="N68" i="12"/>
  <c r="N67" i="12"/>
  <c r="N66" i="12"/>
  <c r="N64" i="12"/>
  <c r="N63" i="12"/>
  <c r="N61" i="12"/>
  <c r="N60" i="12"/>
  <c r="N59" i="12"/>
  <c r="N58" i="12"/>
  <c r="N56" i="12"/>
  <c r="N55" i="12"/>
  <c r="N54" i="12"/>
  <c r="N52" i="12"/>
  <c r="N51" i="12"/>
  <c r="N50" i="12"/>
  <c r="N48" i="12"/>
  <c r="N47" i="12"/>
  <c r="N46" i="12"/>
  <c r="N44" i="12"/>
  <c r="N43" i="12"/>
  <c r="N42" i="12"/>
  <c r="N40" i="12"/>
  <c r="N39" i="12"/>
  <c r="N38" i="12"/>
  <c r="N37" i="12"/>
  <c r="N36" i="12"/>
  <c r="N34" i="12"/>
  <c r="N33" i="12"/>
  <c r="N32" i="12"/>
  <c r="N31" i="12"/>
  <c r="N30" i="12"/>
  <c r="N29" i="12"/>
  <c r="N27" i="12"/>
  <c r="N26" i="12"/>
  <c r="N25" i="12"/>
  <c r="N23" i="12"/>
  <c r="N22" i="12"/>
  <c r="N21" i="12"/>
  <c r="N20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I101" i="12"/>
  <c r="I100" i="12"/>
  <c r="I99" i="12"/>
  <c r="I98" i="12"/>
  <c r="I96" i="12"/>
  <c r="I95" i="12"/>
  <c r="I94" i="12"/>
  <c r="I92" i="12"/>
  <c r="I91" i="12"/>
  <c r="I90" i="12"/>
  <c r="I88" i="12"/>
  <c r="I87" i="12"/>
  <c r="I86" i="12"/>
  <c r="I84" i="12"/>
  <c r="I83" i="12"/>
  <c r="I82" i="12"/>
  <c r="I80" i="12"/>
  <c r="I79" i="12"/>
  <c r="I78" i="12"/>
  <c r="I76" i="12"/>
  <c r="I75" i="12"/>
  <c r="I74" i="12"/>
  <c r="I72" i="12"/>
  <c r="I71" i="12"/>
  <c r="I70" i="12"/>
  <c r="I68" i="12"/>
  <c r="I67" i="12"/>
  <c r="I66" i="12"/>
  <c r="I60" i="12"/>
  <c r="I59" i="12"/>
  <c r="I58" i="12"/>
  <c r="I56" i="12"/>
  <c r="I55" i="12"/>
  <c r="I54" i="12"/>
  <c r="I52" i="12"/>
  <c r="I51" i="12"/>
  <c r="I50" i="12"/>
  <c r="I48" i="12"/>
  <c r="I47" i="12"/>
  <c r="I46" i="12"/>
  <c r="I44" i="12"/>
  <c r="I43" i="12"/>
  <c r="I42" i="12"/>
  <c r="I40" i="12"/>
  <c r="I39" i="12"/>
  <c r="I38" i="12"/>
  <c r="I37" i="12"/>
  <c r="I36" i="12"/>
  <c r="I34" i="12"/>
  <c r="I33" i="12"/>
  <c r="I32" i="12"/>
  <c r="I31" i="12"/>
  <c r="I30" i="12"/>
  <c r="I29" i="12"/>
  <c r="I27" i="12"/>
  <c r="I26" i="12"/>
  <c r="I25" i="12"/>
  <c r="I23" i="12"/>
  <c r="I22" i="12"/>
  <c r="I21" i="12"/>
  <c r="I20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D101" i="12"/>
  <c r="D100" i="12"/>
  <c r="D99" i="12"/>
  <c r="D98" i="12"/>
  <c r="D96" i="12"/>
  <c r="D95" i="12"/>
  <c r="D94" i="12"/>
  <c r="D92" i="12"/>
  <c r="D91" i="12"/>
  <c r="D90" i="12"/>
  <c r="D88" i="12"/>
  <c r="D87" i="12"/>
  <c r="D86" i="12"/>
  <c r="D84" i="12"/>
  <c r="D83" i="12"/>
  <c r="D82" i="12"/>
  <c r="D80" i="12"/>
  <c r="D79" i="12"/>
  <c r="D78" i="12"/>
  <c r="D76" i="12"/>
  <c r="D75" i="12"/>
  <c r="D74" i="12"/>
  <c r="D72" i="12"/>
  <c r="D71" i="12"/>
  <c r="D70" i="12"/>
  <c r="D68" i="12"/>
  <c r="D67" i="12"/>
  <c r="D66" i="12"/>
  <c r="D61" i="12"/>
  <c r="D60" i="12"/>
  <c r="D59" i="12"/>
  <c r="D58" i="12"/>
  <c r="D56" i="12"/>
  <c r="D55" i="12"/>
  <c r="D54" i="12"/>
  <c r="D52" i="12"/>
  <c r="D51" i="12"/>
  <c r="D50" i="12"/>
  <c r="D48" i="12"/>
  <c r="D47" i="12"/>
  <c r="D46" i="12"/>
  <c r="D44" i="12"/>
  <c r="D43" i="12"/>
  <c r="D42" i="12"/>
  <c r="D40" i="12"/>
  <c r="D39" i="12"/>
  <c r="D38" i="12"/>
  <c r="D37" i="12"/>
  <c r="D36" i="12"/>
  <c r="D34" i="12"/>
  <c r="D33" i="12"/>
  <c r="D32" i="12"/>
  <c r="D31" i="12"/>
  <c r="D30" i="12"/>
  <c r="D29" i="12"/>
  <c r="D27" i="12"/>
  <c r="D26" i="12"/>
  <c r="D25" i="12"/>
  <c r="D23" i="12"/>
  <c r="D22" i="12"/>
  <c r="D21" i="12"/>
  <c r="D20" i="12"/>
  <c r="D18" i="12"/>
  <c r="D17" i="12"/>
  <c r="D16" i="12"/>
  <c r="D15" i="12"/>
  <c r="D14" i="12"/>
  <c r="D13" i="12"/>
  <c r="D12" i="12"/>
  <c r="D11" i="12"/>
  <c r="D10" i="12"/>
  <c r="D9" i="12"/>
  <c r="D8" i="12"/>
  <c r="D7" i="12"/>
</calcChain>
</file>

<file path=xl/sharedStrings.xml><?xml version="1.0" encoding="utf-8"?>
<sst xmlns="http://schemas.openxmlformats.org/spreadsheetml/2006/main" count="544" uniqueCount="106">
  <si>
    <t>N</t>
    <phoneticPr fontId="1"/>
  </si>
  <si>
    <t>%</t>
    <phoneticPr fontId="1"/>
  </si>
  <si>
    <t>median (range)</t>
    <phoneticPr fontId="1"/>
  </si>
  <si>
    <t>Race</t>
    <phoneticPr fontId="1"/>
  </si>
  <si>
    <t>&lt;0.001</t>
    <phoneticPr fontId="1"/>
  </si>
  <si>
    <t>Grade</t>
    <phoneticPr fontId="1"/>
  </si>
  <si>
    <t>1,2</t>
    <phoneticPr fontId="1"/>
  </si>
  <si>
    <t>3,4</t>
    <phoneticPr fontId="1"/>
  </si>
  <si>
    <t>cT</t>
    <phoneticPr fontId="1"/>
  </si>
  <si>
    <t>cN</t>
    <phoneticPr fontId="1"/>
  </si>
  <si>
    <t>ER</t>
    <phoneticPr fontId="1"/>
  </si>
  <si>
    <t>PgR</t>
    <phoneticPr fontId="1"/>
  </si>
  <si>
    <t>HER2</t>
    <phoneticPr fontId="1"/>
  </si>
  <si>
    <t>Chemotherapy</t>
    <phoneticPr fontId="1"/>
  </si>
  <si>
    <t>Yes</t>
    <phoneticPr fontId="1"/>
  </si>
  <si>
    <t>No</t>
    <phoneticPr fontId="1"/>
  </si>
  <si>
    <t>Breast surgery</t>
    <phoneticPr fontId="1"/>
  </si>
  <si>
    <t>BCS</t>
    <phoneticPr fontId="1"/>
  </si>
  <si>
    <t>Mastectomy</t>
    <phoneticPr fontId="1"/>
  </si>
  <si>
    <t>Endocrine therapy</t>
    <phoneticPr fontId="1"/>
  </si>
  <si>
    <t>Variables</t>
    <phoneticPr fontId="1"/>
  </si>
  <si>
    <t>Bone metastasis</t>
    <phoneticPr fontId="1"/>
  </si>
  <si>
    <t>Brain metastasis</t>
    <phoneticPr fontId="1"/>
  </si>
  <si>
    <t>Liver metastasis</t>
    <phoneticPr fontId="1"/>
  </si>
  <si>
    <t>Lung metastasis</t>
    <phoneticPr fontId="1"/>
  </si>
  <si>
    <t>Charlson-Deyo score</t>
    <phoneticPr fontId="1"/>
  </si>
  <si>
    <t>2 or more</t>
    <phoneticPr fontId="1"/>
  </si>
  <si>
    <t>55 (22-90)</t>
    <phoneticPr fontId="1"/>
  </si>
  <si>
    <t>35-39</t>
    <phoneticPr fontId="1"/>
  </si>
  <si>
    <t>40-44</t>
    <phoneticPr fontId="1"/>
  </si>
  <si>
    <t>45-49</t>
    <phoneticPr fontId="1"/>
  </si>
  <si>
    <t>50-54</t>
    <phoneticPr fontId="1"/>
  </si>
  <si>
    <t>55-59</t>
    <phoneticPr fontId="1"/>
  </si>
  <si>
    <t>60-64</t>
    <phoneticPr fontId="1"/>
  </si>
  <si>
    <t>65-69</t>
    <phoneticPr fontId="1"/>
  </si>
  <si>
    <t>70-74</t>
    <phoneticPr fontId="1"/>
  </si>
  <si>
    <t>75-79</t>
    <phoneticPr fontId="1"/>
  </si>
  <si>
    <t>80-84</t>
    <phoneticPr fontId="1"/>
  </si>
  <si>
    <t>85-</t>
    <phoneticPr fontId="1"/>
  </si>
  <si>
    <t>0, is</t>
    <phoneticPr fontId="1"/>
  </si>
  <si>
    <t>Subtypes</t>
    <phoneticPr fontId="1"/>
  </si>
  <si>
    <t>63 (19-90)</t>
    <phoneticPr fontId="1"/>
  </si>
  <si>
    <t>63 (24-90)</t>
    <phoneticPr fontId="1"/>
  </si>
  <si>
    <t>60 (18-90)</t>
    <phoneticPr fontId="1"/>
  </si>
  <si>
    <t>55 (18-90)</t>
    <phoneticPr fontId="1"/>
  </si>
  <si>
    <t>4 or more</t>
    <phoneticPr fontId="1"/>
  </si>
  <si>
    <t>56 (18-90)</t>
    <phoneticPr fontId="1"/>
  </si>
  <si>
    <t>Distant LN metastasis</t>
    <phoneticPr fontId="1"/>
  </si>
  <si>
    <t>Other metastasis</t>
    <phoneticPr fontId="1"/>
  </si>
  <si>
    <t>No. of metastatic site</t>
    <phoneticPr fontId="1"/>
  </si>
  <si>
    <t>Luminal type</t>
    <phoneticPr fontId="1"/>
  </si>
  <si>
    <t>HER2 type</t>
    <phoneticPr fontId="1"/>
  </si>
  <si>
    <t>TN type</t>
    <phoneticPr fontId="1"/>
  </si>
  <si>
    <t>Age (years)</t>
    <phoneticPr fontId="1"/>
  </si>
  <si>
    <t>White</t>
    <phoneticPr fontId="1"/>
  </si>
  <si>
    <t>Black</t>
    <phoneticPr fontId="1"/>
  </si>
  <si>
    <t>Others</t>
    <phoneticPr fontId="1"/>
  </si>
  <si>
    <t>Unknown</t>
    <phoneticPr fontId="1"/>
  </si>
  <si>
    <t>Positive</t>
    <phoneticPr fontId="1"/>
  </si>
  <si>
    <t>Negative</t>
    <phoneticPr fontId="1"/>
  </si>
  <si>
    <t>RT; radiotherapy, cT; clinical T, cN; clinical N, ER; estrogen receptor, PgR;progesterone receptor, HER2; human epidermal growth factor receptor 2, TN; triple negative, BCS; breast conserving surgery, LN; lymph node</t>
    <phoneticPr fontId="1"/>
  </si>
  <si>
    <t>&lt;34</t>
  </si>
  <si>
    <t>No RT (N=3256)</t>
    <phoneticPr fontId="1"/>
  </si>
  <si>
    <t>RT (N=3256)</t>
    <phoneticPr fontId="1"/>
  </si>
  <si>
    <r>
      <rPr>
        <i/>
        <sz val="11"/>
        <color theme="1"/>
        <rFont val="Yu Gothic"/>
        <family val="3"/>
        <charset val="128"/>
        <scheme val="minor"/>
      </rPr>
      <t>P</t>
    </r>
    <r>
      <rPr>
        <sz val="11"/>
        <color theme="1"/>
        <rFont val="Yu Gothic"/>
        <family val="2"/>
        <scheme val="minor"/>
      </rPr>
      <t xml:space="preserve"> value</t>
    </r>
    <phoneticPr fontId="1"/>
  </si>
  <si>
    <r>
      <t>No Surgery, No RT (</t>
    </r>
    <r>
      <rPr>
        <i/>
        <sz val="11"/>
        <color theme="1"/>
        <rFont val="Yu Gothic"/>
        <family val="3"/>
        <charset val="128"/>
        <scheme val="minor"/>
      </rPr>
      <t>N</t>
    </r>
    <r>
      <rPr>
        <sz val="11"/>
        <color theme="1"/>
        <rFont val="Yu Gothic"/>
        <family val="2"/>
        <scheme val="minor"/>
      </rPr>
      <t>=37753 )</t>
    </r>
    <phoneticPr fontId="1"/>
  </si>
  <si>
    <r>
      <t>No Surgery, RT (</t>
    </r>
    <r>
      <rPr>
        <i/>
        <sz val="11"/>
        <color theme="1"/>
        <rFont val="Yu Gothic"/>
        <family val="3"/>
        <charset val="128"/>
        <scheme val="minor"/>
      </rPr>
      <t>N</t>
    </r>
    <r>
      <rPr>
        <sz val="11"/>
        <color theme="1"/>
        <rFont val="Yu Gothic"/>
        <family val="2"/>
        <scheme val="minor"/>
      </rPr>
      <t>=1481 )</t>
    </r>
    <phoneticPr fontId="1"/>
  </si>
  <si>
    <r>
      <t>Surgery, No RT (</t>
    </r>
    <r>
      <rPr>
        <i/>
        <sz val="11"/>
        <color theme="1"/>
        <rFont val="Yu Gothic"/>
        <family val="3"/>
        <charset val="128"/>
        <scheme val="minor"/>
      </rPr>
      <t>N</t>
    </r>
    <r>
      <rPr>
        <sz val="11"/>
        <color theme="1"/>
        <rFont val="Yu Gothic"/>
        <family val="2"/>
        <scheme val="minor"/>
      </rPr>
      <t>=10491)</t>
    </r>
    <phoneticPr fontId="1"/>
  </si>
  <si>
    <r>
      <t>Surgery, RT (</t>
    </r>
    <r>
      <rPr>
        <i/>
        <sz val="11"/>
        <color theme="1"/>
        <rFont val="Yu Gothic"/>
        <family val="3"/>
        <charset val="128"/>
        <scheme val="minor"/>
      </rPr>
      <t>N</t>
    </r>
    <r>
      <rPr>
        <sz val="11"/>
        <color theme="1"/>
        <rFont val="Yu Gothic"/>
        <family val="2"/>
        <scheme val="minor"/>
      </rPr>
      <t>=4688)</t>
    </r>
    <phoneticPr fontId="1"/>
  </si>
  <si>
    <t>95%CI (lower - upper)</t>
    <phoneticPr fontId="1"/>
  </si>
  <si>
    <t>All patients</t>
    <phoneticPr fontId="1"/>
  </si>
  <si>
    <t>Radiotherapy</t>
    <phoneticPr fontId="1"/>
  </si>
  <si>
    <t>&lt;35</t>
  </si>
  <si>
    <t>1, 2</t>
    <phoneticPr fontId="1"/>
  </si>
  <si>
    <t>3, 4</t>
    <phoneticPr fontId="1"/>
  </si>
  <si>
    <t>Luminal</t>
  </si>
  <si>
    <t>HER2+</t>
  </si>
  <si>
    <t>Triple-negative</t>
  </si>
  <si>
    <t>3 or more</t>
    <phoneticPr fontId="1"/>
  </si>
  <si>
    <t>HR, hazard ratio; CI, confidential interval; cT, clinical T; cN, clinical N; BCS, breast conserving surgery; LN, lymph node</t>
  </si>
  <si>
    <t xml:space="preserve">          N</t>
    <phoneticPr fontId="1"/>
  </si>
  <si>
    <t xml:space="preserve">          Events</t>
    <phoneticPr fontId="1"/>
  </si>
  <si>
    <t xml:space="preserve">         HR</t>
    <phoneticPr fontId="1"/>
  </si>
  <si>
    <t>Supplemental Table 1. Patient characteristics among groups with / without breast surgery and radiotherapy (N=54,413)</t>
    <phoneticPr fontId="1"/>
  </si>
  <si>
    <t>Supplemental Table 2. Univariate analysis of conditional landmark cohort (N=11,850)</t>
    <phoneticPr fontId="1"/>
  </si>
  <si>
    <t>Supplemental Table 3. Patient characteristics between No RT group and RT group after a propensity score matching (N=6,512)</t>
    <phoneticPr fontId="1"/>
  </si>
  <si>
    <t/>
  </si>
  <si>
    <t>Radiotherapy</t>
  </si>
  <si>
    <t>Age</t>
    <phoneticPr fontId="1"/>
  </si>
  <si>
    <t>Charlson-Deyo score</t>
  </si>
  <si>
    <t>cT</t>
  </si>
  <si>
    <t>Subtype</t>
  </si>
  <si>
    <t>Subtype</t>
    <phoneticPr fontId="1"/>
  </si>
  <si>
    <t>Breast surgery</t>
  </si>
  <si>
    <t>Chemotherapy</t>
  </si>
  <si>
    <t>Endocrine therapy</t>
  </si>
  <si>
    <t>Bone metastasis</t>
  </si>
  <si>
    <t>Lung metastasis</t>
  </si>
  <si>
    <t>Liver metastasis</t>
  </si>
  <si>
    <t>Brain metastasis</t>
  </si>
  <si>
    <t>No. of metastatic sites</t>
  </si>
  <si>
    <t>No. of metastatic sites</t>
    <phoneticPr fontId="1"/>
  </si>
  <si>
    <r>
      <rPr>
        <i/>
        <sz val="11"/>
        <color theme="1"/>
        <rFont val="Yu Gothic"/>
        <family val="3"/>
        <charset val="128"/>
        <scheme val="minor"/>
      </rPr>
      <t>P</t>
    </r>
    <r>
      <rPr>
        <sz val="11"/>
        <color theme="1"/>
        <rFont val="Yu Gothic"/>
        <family val="3"/>
        <charset val="128"/>
        <scheme val="minor"/>
      </rPr>
      <t xml:space="preserve"> value</t>
    </r>
    <phoneticPr fontId="1"/>
  </si>
  <si>
    <t>Supplemental Table 4. Correlation coefficient among variables in conditional landmark cohort (N=11,850)</t>
    <phoneticPr fontId="1"/>
  </si>
  <si>
    <t>cT; clinical T, cN; clinical N</t>
    <phoneticPr fontId="1"/>
  </si>
  <si>
    <t>Cramér's V or R value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</si>
</sst>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_ "/>
    <numFmt numFmtId="177" formatCode="0.0_ "/>
    <numFmt numFmtId="178" formatCode="###0"/>
    <numFmt numFmtId="179" formatCode="0.00_);[Red]\(0.00\)"/>
    <numFmt numFmtId="180" formatCode="0.000_);[Red]\(0.000\)"/>
    <numFmt numFmtId="181" formatCode="###0.000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0"/>
      <name val="Arial"/>
      <family val="2"/>
    </font>
    <font>
      <sz val="11"/>
      <color indexed="8"/>
      <name val="Yu Gothic"/>
      <family val="3"/>
      <charset val="128"/>
      <scheme val="minor"/>
    </font>
    <font>
      <i/>
      <sz val="11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152935"/>
      </bottom>
      <diagonal/>
    </border>
    <border>
      <left/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/>
      <top/>
      <bottom style="thin">
        <color rgb="FF152935"/>
      </bottom>
      <diagonal/>
    </border>
    <border>
      <left/>
      <right/>
      <top style="thin">
        <color rgb="FF152935"/>
      </top>
      <bottom/>
      <diagonal/>
    </border>
    <border>
      <left/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/>
      <diagonal/>
    </border>
    <border>
      <left/>
      <right/>
      <top/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indexed="64"/>
      </bottom>
      <diagonal/>
    </border>
    <border>
      <left style="thin">
        <color rgb="FFE0E0E0"/>
      </left>
      <right/>
      <top style="thin">
        <color rgb="FFAEAEAE"/>
      </top>
      <bottom style="thin">
        <color indexed="64"/>
      </bottom>
      <diagonal/>
    </border>
    <border>
      <left style="thin">
        <color rgb="FFE0E0E0"/>
      </left>
      <right style="thin">
        <color rgb="FFE0E0E0"/>
      </right>
      <top/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/>
      <diagonal/>
    </border>
    <border>
      <left style="thin">
        <color rgb="FFE0E0E0"/>
      </left>
      <right style="thin">
        <color rgb="FFE0E0E0"/>
      </right>
      <top style="thin">
        <color rgb="FFAEAEAE"/>
      </top>
      <bottom/>
      <diagonal/>
    </border>
    <border>
      <left style="thin">
        <color rgb="FFE0E0E0"/>
      </left>
      <right/>
      <top/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indexed="64"/>
      </bottom>
      <diagonal/>
    </border>
  </borders>
  <cellStyleXfs count="3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7">
    <xf numFmtId="0" fontId="0" fillId="0" borderId="0" xfId="0"/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177" fontId="0" fillId="2" borderId="0" xfId="0" applyNumberForma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right" vertical="center"/>
    </xf>
    <xf numFmtId="178" fontId="5" fillId="2" borderId="0" xfId="1" applyNumberFormat="1" applyFont="1" applyFill="1" applyAlignment="1">
      <alignment horizontal="right" vertical="center"/>
    </xf>
    <xf numFmtId="177" fontId="3" fillId="2" borderId="0" xfId="0" applyNumberFormat="1" applyFont="1" applyFill="1" applyAlignment="1">
      <alignment vertical="center"/>
    </xf>
    <xf numFmtId="178" fontId="5" fillId="2" borderId="0" xfId="3" applyNumberFormat="1" applyFont="1" applyFill="1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177" fontId="3" fillId="2" borderId="1" xfId="0" applyNumberFormat="1" applyFont="1" applyFill="1" applyBorder="1" applyAlignment="1">
      <alignment vertical="center"/>
    </xf>
    <xf numFmtId="176" fontId="0" fillId="2" borderId="1" xfId="0" applyNumberForma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177" fontId="0" fillId="2" borderId="0" xfId="0" applyNumberFormat="1" applyFill="1" applyAlignment="1">
      <alignment horizontal="right" vertical="center"/>
    </xf>
    <xf numFmtId="177" fontId="0" fillId="2" borderId="1" xfId="0" applyNumberFormat="1" applyFill="1" applyBorder="1" applyAlignment="1">
      <alignment horizontal="right" vertical="center"/>
    </xf>
    <xf numFmtId="177" fontId="0" fillId="2" borderId="1" xfId="0" applyNumberFormat="1" applyFill="1" applyBorder="1" applyAlignment="1">
      <alignment vertical="center"/>
    </xf>
    <xf numFmtId="178" fontId="5" fillId="2" borderId="0" xfId="2" applyNumberFormat="1" applyFont="1" applyFill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176" fontId="3" fillId="2" borderId="0" xfId="0" applyNumberFormat="1" applyFont="1" applyFill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176" fontId="0" fillId="2" borderId="3" xfId="0" applyNumberFormat="1" applyFill="1" applyBorder="1" applyAlignment="1">
      <alignment horizontal="right" vertical="center"/>
    </xf>
    <xf numFmtId="179" fontId="0" fillId="2" borderId="0" xfId="0" applyNumberFormat="1" applyFill="1" applyAlignment="1">
      <alignment horizontal="right" vertical="center"/>
    </xf>
    <xf numFmtId="180" fontId="0" fillId="2" borderId="0" xfId="0" applyNumberFormat="1" applyFill="1" applyAlignment="1">
      <alignment horizontal="right" vertical="center"/>
    </xf>
    <xf numFmtId="179" fontId="5" fillId="2" borderId="0" xfId="4" applyNumberFormat="1" applyFont="1" applyFill="1" applyAlignment="1">
      <alignment horizontal="right" vertical="center"/>
    </xf>
    <xf numFmtId="178" fontId="5" fillId="2" borderId="0" xfId="4" applyNumberFormat="1" applyFont="1" applyFill="1" applyAlignment="1">
      <alignment horizontal="right" vertical="center"/>
    </xf>
    <xf numFmtId="178" fontId="5" fillId="2" borderId="1" xfId="4" applyNumberFormat="1" applyFont="1" applyFill="1" applyBorder="1" applyAlignment="1">
      <alignment horizontal="right" vertical="center"/>
    </xf>
    <xf numFmtId="179" fontId="0" fillId="2" borderId="1" xfId="0" applyNumberFormat="1" applyFill="1" applyBorder="1" applyAlignment="1">
      <alignment horizontal="right" vertical="center"/>
    </xf>
    <xf numFmtId="180" fontId="0" fillId="2" borderId="1" xfId="0" applyNumberFormat="1" applyFill="1" applyBorder="1" applyAlignment="1">
      <alignment horizontal="right" vertical="center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17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5" xfId="7" applyFont="1" applyBorder="1" applyAlignment="1">
      <alignment horizontal="center" vertical="center" wrapText="1"/>
    </xf>
    <xf numFmtId="0" fontId="3" fillId="0" borderId="6" xfId="8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9" applyFont="1" applyBorder="1" applyAlignment="1">
      <alignment horizontal="center" vertical="center" wrapText="1"/>
    </xf>
    <xf numFmtId="178" fontId="3" fillId="0" borderId="9" xfId="12" applyNumberFormat="1" applyFont="1" applyBorder="1" applyAlignment="1">
      <alignment horizontal="right" vertical="center"/>
    </xf>
    <xf numFmtId="181" fontId="3" fillId="0" borderId="10" xfId="13" applyNumberFormat="1" applyFont="1" applyBorder="1" applyAlignment="1">
      <alignment horizontal="right" vertical="center"/>
    </xf>
    <xf numFmtId="0" fontId="3" fillId="0" borderId="10" xfId="14" applyFont="1" applyBorder="1" applyAlignment="1">
      <alignment horizontal="right" vertical="center"/>
    </xf>
    <xf numFmtId="0" fontId="3" fillId="0" borderId="11" xfId="15" applyFont="1" applyBorder="1" applyAlignment="1">
      <alignment horizontal="right" vertical="center"/>
    </xf>
    <xf numFmtId="0" fontId="3" fillId="0" borderId="13" xfId="18" applyFont="1" applyBorder="1" applyAlignment="1">
      <alignment horizontal="right" vertical="center" wrapText="1"/>
    </xf>
    <xf numFmtId="181" fontId="3" fillId="0" borderId="14" xfId="19" applyNumberFormat="1" applyFont="1" applyBorder="1" applyAlignment="1">
      <alignment horizontal="right" vertical="center"/>
    </xf>
    <xf numFmtId="181" fontId="3" fillId="0" borderId="15" xfId="20" applyNumberFormat="1" applyFont="1" applyBorder="1" applyAlignment="1">
      <alignment horizontal="right" vertical="center"/>
    </xf>
    <xf numFmtId="181" fontId="3" fillId="0" borderId="13" xfId="26" applyNumberFormat="1" applyFont="1" applyBorder="1" applyAlignment="1">
      <alignment horizontal="right" vertical="center"/>
    </xf>
    <xf numFmtId="178" fontId="3" fillId="0" borderId="14" xfId="27" applyNumberFormat="1" applyFont="1" applyBorder="1" applyAlignment="1">
      <alignment horizontal="right" vertical="center"/>
    </xf>
    <xf numFmtId="0" fontId="3" fillId="0" borderId="14" xfId="28" applyFont="1" applyBorder="1" applyAlignment="1">
      <alignment horizontal="right" vertical="center"/>
    </xf>
    <xf numFmtId="0" fontId="3" fillId="0" borderId="14" xfId="29" applyFont="1" applyBorder="1" applyAlignment="1">
      <alignment horizontal="right" vertical="center" wrapText="1"/>
    </xf>
    <xf numFmtId="0" fontId="3" fillId="0" borderId="15" xfId="31" applyFont="1" applyBorder="1" applyAlignment="1">
      <alignment horizontal="right" vertical="center"/>
    </xf>
    <xf numFmtId="178" fontId="3" fillId="0" borderId="15" xfId="32" applyNumberFormat="1" applyFont="1" applyBorder="1" applyAlignment="1">
      <alignment horizontal="right" vertical="center"/>
    </xf>
    <xf numFmtId="181" fontId="3" fillId="0" borderId="18" xfId="19" applyNumberFormat="1" applyFont="1" applyBorder="1" applyAlignment="1">
      <alignment horizontal="right" vertical="center"/>
    </xf>
    <xf numFmtId="0" fontId="3" fillId="0" borderId="19" xfId="33" applyFont="1" applyBorder="1" applyAlignment="1">
      <alignment horizontal="right" vertical="center" wrapText="1"/>
    </xf>
    <xf numFmtId="181" fontId="3" fillId="0" borderId="19" xfId="20" applyNumberFormat="1" applyFont="1" applyBorder="1" applyAlignment="1">
      <alignment horizontal="right" vertical="center"/>
    </xf>
    <xf numFmtId="181" fontId="3" fillId="0" borderId="21" xfId="26" applyNumberFormat="1" applyFont="1" applyBorder="1" applyAlignment="1">
      <alignment horizontal="right" vertical="center"/>
    </xf>
    <xf numFmtId="0" fontId="3" fillId="0" borderId="20" xfId="14" applyFont="1" applyBorder="1" applyAlignment="1">
      <alignment horizontal="right" vertical="center"/>
    </xf>
    <xf numFmtId="181" fontId="3" fillId="0" borderId="22" xfId="19" applyNumberFormat="1" applyFont="1" applyBorder="1" applyAlignment="1">
      <alignment horizontal="right" vertical="center"/>
    </xf>
    <xf numFmtId="181" fontId="3" fillId="0" borderId="20" xfId="13" applyNumberFormat="1" applyFont="1" applyBorder="1" applyAlignment="1">
      <alignment horizontal="right" vertical="center"/>
    </xf>
    <xf numFmtId="0" fontId="3" fillId="0" borderId="23" xfId="15" applyFont="1" applyBorder="1" applyAlignment="1">
      <alignment horizontal="right" vertical="center"/>
    </xf>
    <xf numFmtId="0" fontId="3" fillId="0" borderId="24" xfId="17" applyFont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77" fontId="0" fillId="2" borderId="1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2" borderId="3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76" fontId="3" fillId="2" borderId="0" xfId="0" applyNumberFormat="1" applyFont="1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3" fillId="0" borderId="16" xfId="21" applyFont="1" applyBorder="1" applyAlignment="1">
      <alignment horizontal="left" vertical="center" wrapText="1"/>
    </xf>
    <xf numFmtId="0" fontId="3" fillId="0" borderId="17" xfId="21" applyFont="1" applyBorder="1" applyAlignment="1">
      <alignment horizontal="left" vertical="center" wrapText="1"/>
    </xf>
    <xf numFmtId="0" fontId="3" fillId="0" borderId="1" xfId="2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3" fillId="0" borderId="4" xfId="5" applyFont="1" applyBorder="1" applyAlignment="1">
      <alignment horizontal="left" vertical="center" wrapText="1"/>
    </xf>
    <xf numFmtId="0" fontId="3" fillId="0" borderId="4" xfId="6" applyFont="1" applyBorder="1" applyAlignment="1">
      <alignment horizontal="left" vertical="center" wrapText="1"/>
    </xf>
    <xf numFmtId="0" fontId="3" fillId="0" borderId="8" xfId="10" applyFont="1" applyBorder="1" applyAlignment="1">
      <alignment horizontal="left" vertical="center" wrapText="1"/>
    </xf>
    <xf numFmtId="0" fontId="3" fillId="0" borderId="17" xfId="10" applyFont="1" applyBorder="1" applyAlignment="1">
      <alignment horizontal="left" vertical="center" wrapText="1"/>
    </xf>
  </cellXfs>
  <cellStyles count="39">
    <cellStyle name="Normal" xfId="0" builtinId="0"/>
    <cellStyle name="style1674280084547" xfId="5" xr:uid="{03E37F5A-AE65-446D-A9F6-CEAC1E1C110C}"/>
    <cellStyle name="style1674280084610" xfId="6" xr:uid="{9A4D3D89-5821-4A39-AAEC-3F589420E1BE}"/>
    <cellStyle name="style1674280084688" xfId="7" xr:uid="{60BD9468-E86C-4FA1-8D8B-00AA9011699F}"/>
    <cellStyle name="style1674280084751" xfId="8" xr:uid="{1C81A5A9-37C2-4425-ABEE-C8A329B58FE7}"/>
    <cellStyle name="style1674280084829" xfId="9" xr:uid="{A9DFBFD2-317A-4439-AB14-0C80215D9D25}"/>
    <cellStyle name="style1674280084954" xfId="16" xr:uid="{0DB49E26-C051-4E49-96B8-DAD4D2135832}"/>
    <cellStyle name="style1674280085001" xfId="21" xr:uid="{CDC5CF39-294A-41FA-97CA-479F87079EAA}"/>
    <cellStyle name="style1674280085063" xfId="10" xr:uid="{E92EF8C2-66AD-4085-A294-C85D5C4E6134}"/>
    <cellStyle name="style1674280085127" xfId="11" xr:uid="{92C6ACE0-BB14-4AE3-92EA-B55E322F0085}"/>
    <cellStyle name="style1674280085174" xfId="17" xr:uid="{FBC42AD9-0067-4CB8-A81A-E67BD597D14B}"/>
    <cellStyle name="style1674280085236" xfId="22" xr:uid="{89C32402-7622-459F-B062-A2D169A1780A}"/>
    <cellStyle name="style1674280085410" xfId="34" xr:uid="{AD5CD914-CE6D-4C58-810A-FA33A6172D63}"/>
    <cellStyle name="style1674280085504" xfId="35" xr:uid="{2B496581-E478-40C8-80F3-4B53681B19B9}"/>
    <cellStyle name="style1674280085567" xfId="12" xr:uid="{19C32398-2860-4B64-8244-8BF0C9F10FDD}"/>
    <cellStyle name="style1674280085647" xfId="13" xr:uid="{A8DB9760-DA20-4D10-B874-5A3E4EF2F7DC}"/>
    <cellStyle name="style1674280085724" xfId="14" xr:uid="{A6C0E649-3F68-4FDF-A84C-DCC168518A9D}"/>
    <cellStyle name="style1674280085756" xfId="15" xr:uid="{3DC890C5-953F-45CC-8AF3-E2B8D028280D}"/>
    <cellStyle name="style1674280085819" xfId="18" xr:uid="{590BEACF-A69C-4509-9B26-4B5F0F60D671}"/>
    <cellStyle name="style1674280085882" xfId="19" xr:uid="{0A16FED0-468C-4181-8F56-596AE45F90B4}"/>
    <cellStyle name="style1674280085930" xfId="20" xr:uid="{BADCECCD-4BF7-4256-944C-297DEA5AA856}"/>
    <cellStyle name="style1674280085992" xfId="23" xr:uid="{33CC0858-442D-4313-8159-BFC5F2C70545}"/>
    <cellStyle name="style1674280086055" xfId="24" xr:uid="{BA9A648B-BAFF-49E1-8BA8-C29F3878E41F}"/>
    <cellStyle name="style1674280086102" xfId="25" xr:uid="{1E54000A-3062-4606-AF34-307F070E8391}"/>
    <cellStyle name="style1674280086165" xfId="26" xr:uid="{7F76948B-2D7D-4575-A52E-0F6E3A1C028E}"/>
    <cellStyle name="style1674280086212" xfId="27" xr:uid="{865558E0-5B3B-426F-AED7-38C4E5D590A4}"/>
    <cellStyle name="style1674280086243" xfId="28" xr:uid="{F4000616-7EDE-461A-BEF3-1312E5B1A941}"/>
    <cellStyle name="style1674280086291" xfId="29" xr:uid="{A1F84108-F1A1-4B3E-95E5-D134A54F79BF}"/>
    <cellStyle name="style1674280086338" xfId="30" xr:uid="{540B639D-4697-4672-875C-EA9750318FD5}"/>
    <cellStyle name="style1674280086400" xfId="31" xr:uid="{BE365F03-FECC-47DC-922C-AA3CDC93C93E}"/>
    <cellStyle name="style1674280086620" xfId="32" xr:uid="{BF773255-7EE0-40E8-B739-587FF042941C}"/>
    <cellStyle name="style1674280086668" xfId="33" xr:uid="{7FDDAC2A-D161-4062-8085-EBD07698FC95}"/>
    <cellStyle name="style1674280086715" xfId="36" xr:uid="{7B203165-E73A-40D4-8E40-197AE84BCEA3}"/>
    <cellStyle name="style1674280086775" xfId="37" xr:uid="{EF5783E6-ED5F-4125-8E11-6F77773EBF4B}"/>
    <cellStyle name="style1674280086825" xfId="38" xr:uid="{B839E75A-BF2B-42AE-92C1-18E84F416D8B}"/>
    <cellStyle name="標準_All cases of landmark cohort" xfId="3" xr:uid="{00000000-0005-0000-0000-000001000000}"/>
    <cellStyle name="標準_All of landmark cohort" xfId="1" xr:uid="{00000000-0005-0000-0000-000002000000}"/>
    <cellStyle name="標準_PSmatch cases of landmarkcohort" xfId="2" xr:uid="{00000000-0005-0000-0000-000003000000}"/>
    <cellStyle name="標準_UniMaltivariate landmark cohort" xfId="4" xr:uid="{9E101E52-E727-4AA4-9688-F1653AF0FB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V103"/>
  <sheetViews>
    <sheetView zoomScale="70" zoomScaleNormal="70" workbookViewId="0">
      <selection activeCell="Z31" sqref="Z31"/>
    </sheetView>
  </sheetViews>
  <sheetFormatPr defaultColWidth="8.75" defaultRowHeight="18.75"/>
  <cols>
    <col min="1" max="1" width="25.625" style="1" customWidth="1"/>
    <col min="2" max="2" width="10.625" style="3" customWidth="1"/>
    <col min="3" max="3" width="7.75" style="3" customWidth="1"/>
    <col min="4" max="4" width="10.625" style="3" customWidth="1"/>
    <col min="5" max="5" width="7.75" style="3" customWidth="1"/>
    <col min="6" max="6" width="5.75" style="3" customWidth="1"/>
    <col min="7" max="7" width="10.625" style="3" customWidth="1"/>
    <col min="8" max="8" width="7.75" style="3" customWidth="1"/>
    <col min="9" max="9" width="10.625" style="3" customWidth="1"/>
    <col min="10" max="10" width="7.75" style="3" customWidth="1"/>
    <col min="11" max="11" width="5.75" style="3" customWidth="1"/>
    <col min="12" max="12" width="10.625" style="5" customWidth="1"/>
    <col min="13" max="13" width="7.75" style="5" customWidth="1"/>
    <col min="14" max="14" width="10.625" style="4" customWidth="1"/>
    <col min="15" max="15" width="7.75" style="4" customWidth="1"/>
    <col min="16" max="16" width="5.75" style="4" customWidth="1"/>
    <col min="17" max="17" width="10.625" style="5" customWidth="1"/>
    <col min="18" max="18" width="7.75" style="5" customWidth="1"/>
    <col min="19" max="19" width="10.625" style="4" customWidth="1"/>
    <col min="20" max="20" width="7.75" style="4" customWidth="1"/>
    <col min="21" max="21" width="10.625" style="3" customWidth="1"/>
    <col min="22" max="22" width="3.625" style="5" customWidth="1"/>
    <col min="23" max="16384" width="8.75" style="5"/>
  </cols>
  <sheetData>
    <row r="2" spans="1:22" ht="30" customHeight="1">
      <c r="A2" s="75" t="s">
        <v>83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>
      <c r="A3" s="72" t="s">
        <v>20</v>
      </c>
      <c r="B3" s="81" t="s">
        <v>65</v>
      </c>
      <c r="C3" s="81"/>
      <c r="D3" s="81"/>
      <c r="E3" s="81"/>
      <c r="F3" s="12"/>
      <c r="G3" s="81" t="s">
        <v>66</v>
      </c>
      <c r="H3" s="81"/>
      <c r="I3" s="81"/>
      <c r="J3" s="81"/>
      <c r="K3" s="12"/>
      <c r="L3" s="81" t="s">
        <v>67</v>
      </c>
      <c r="M3" s="81"/>
      <c r="N3" s="81"/>
      <c r="O3" s="81"/>
      <c r="P3" s="12"/>
      <c r="Q3" s="81" t="s">
        <v>68</v>
      </c>
      <c r="R3" s="81"/>
      <c r="S3" s="81"/>
      <c r="T3" s="81"/>
      <c r="U3" s="79" t="s">
        <v>64</v>
      </c>
      <c r="V3" s="80"/>
    </row>
    <row r="4" spans="1:22">
      <c r="A4" s="78"/>
      <c r="B4" s="82" t="s">
        <v>0</v>
      </c>
      <c r="C4" s="82"/>
      <c r="D4" s="81" t="s">
        <v>1</v>
      </c>
      <c r="E4" s="81"/>
      <c r="F4" s="6"/>
      <c r="G4" s="82" t="s">
        <v>0</v>
      </c>
      <c r="H4" s="82"/>
      <c r="I4" s="81" t="s">
        <v>1</v>
      </c>
      <c r="J4" s="81"/>
      <c r="K4" s="6"/>
      <c r="L4" s="77" t="s">
        <v>0</v>
      </c>
      <c r="M4" s="77"/>
      <c r="N4" s="76" t="s">
        <v>1</v>
      </c>
      <c r="O4" s="76"/>
      <c r="P4" s="7"/>
      <c r="Q4" s="77" t="s">
        <v>0</v>
      </c>
      <c r="R4" s="77"/>
      <c r="S4" s="76" t="s">
        <v>1</v>
      </c>
      <c r="T4" s="76"/>
      <c r="U4" s="78"/>
      <c r="V4" s="78"/>
    </row>
    <row r="5" spans="1:22">
      <c r="A5" s="8" t="s">
        <v>53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9"/>
      <c r="M5" s="9"/>
      <c r="N5" s="10"/>
      <c r="O5" s="10"/>
      <c r="P5" s="10"/>
      <c r="Q5" s="9"/>
      <c r="R5" s="9"/>
      <c r="S5" s="10"/>
      <c r="T5" s="10"/>
      <c r="U5" s="21" t="s">
        <v>4</v>
      </c>
      <c r="V5" s="9"/>
    </row>
    <row r="6" spans="1:22">
      <c r="A6" s="11" t="s">
        <v>2</v>
      </c>
      <c r="B6" s="72" t="s">
        <v>41</v>
      </c>
      <c r="C6" s="72"/>
      <c r="D6" s="72"/>
      <c r="E6" s="72"/>
      <c r="F6" s="21"/>
      <c r="G6" s="72" t="s">
        <v>42</v>
      </c>
      <c r="H6" s="72"/>
      <c r="I6" s="72"/>
      <c r="J6" s="72"/>
      <c r="K6" s="21"/>
      <c r="L6" s="72" t="s">
        <v>43</v>
      </c>
      <c r="M6" s="72"/>
      <c r="N6" s="72"/>
      <c r="O6" s="72"/>
      <c r="P6" s="10"/>
      <c r="Q6" s="72" t="s">
        <v>44</v>
      </c>
      <c r="R6" s="72"/>
      <c r="S6" s="72"/>
      <c r="T6" s="72"/>
      <c r="U6" s="21"/>
      <c r="V6" s="9"/>
    </row>
    <row r="7" spans="1:22">
      <c r="A7" s="11" t="s">
        <v>61</v>
      </c>
      <c r="B7" s="21">
        <v>825</v>
      </c>
      <c r="C7" s="21"/>
      <c r="D7" s="24">
        <f>B7/37753*100</f>
        <v>2.1852568007840434</v>
      </c>
      <c r="E7" s="24"/>
      <c r="F7" s="24"/>
      <c r="G7" s="21">
        <v>24</v>
      </c>
      <c r="H7" s="21"/>
      <c r="I7" s="24">
        <f>G7/1481*100</f>
        <v>1.6205266711681297</v>
      </c>
      <c r="J7" s="24"/>
      <c r="K7" s="24"/>
      <c r="L7" s="14">
        <v>347</v>
      </c>
      <c r="M7" s="14"/>
      <c r="N7" s="15">
        <f>L7/10491*100</f>
        <v>3.3075969878943861</v>
      </c>
      <c r="O7" s="15"/>
      <c r="P7" s="15"/>
      <c r="Q7" s="14">
        <v>265</v>
      </c>
      <c r="R7" s="14"/>
      <c r="S7" s="15">
        <f>Q7/4688*100</f>
        <v>5.6527303754266214</v>
      </c>
      <c r="T7" s="15"/>
      <c r="U7" s="21"/>
      <c r="V7" s="9"/>
    </row>
    <row r="8" spans="1:22">
      <c r="A8" s="11" t="s">
        <v>28</v>
      </c>
      <c r="B8" s="21">
        <v>960</v>
      </c>
      <c r="C8" s="21"/>
      <c r="D8" s="24">
        <f t="shared" ref="D8:D71" si="0">B8/37753*100</f>
        <v>2.5428442772759783</v>
      </c>
      <c r="E8" s="24"/>
      <c r="F8" s="24"/>
      <c r="G8" s="21">
        <v>25</v>
      </c>
      <c r="H8" s="21"/>
      <c r="I8" s="24">
        <f t="shared" ref="I8:I71" si="1">G8/1481*100</f>
        <v>1.6880486158001351</v>
      </c>
      <c r="J8" s="24"/>
      <c r="K8" s="24"/>
      <c r="L8" s="14">
        <v>448</v>
      </c>
      <c r="M8" s="14"/>
      <c r="N8" s="15">
        <f t="shared" ref="N8:N71" si="2">L8/10491*100</f>
        <v>4.2703269469068728</v>
      </c>
      <c r="O8" s="15"/>
      <c r="P8" s="15"/>
      <c r="Q8" s="14">
        <v>290</v>
      </c>
      <c r="R8" s="14"/>
      <c r="S8" s="15">
        <f t="shared" ref="S8:S71" si="3">Q8/4688*100</f>
        <v>6.1860068259385663</v>
      </c>
      <c r="T8" s="15"/>
      <c r="U8" s="21"/>
      <c r="V8" s="9"/>
    </row>
    <row r="9" spans="1:22">
      <c r="A9" s="11" t="s">
        <v>29</v>
      </c>
      <c r="B9" s="21">
        <v>1580</v>
      </c>
      <c r="C9" s="21"/>
      <c r="D9" s="24">
        <f t="shared" si="0"/>
        <v>4.1850978730167139</v>
      </c>
      <c r="E9" s="24"/>
      <c r="F9" s="24"/>
      <c r="G9" s="21">
        <v>59</v>
      </c>
      <c r="H9" s="21"/>
      <c r="I9" s="24">
        <f t="shared" si="1"/>
        <v>3.9837947332883186</v>
      </c>
      <c r="J9" s="24"/>
      <c r="K9" s="24"/>
      <c r="L9" s="14">
        <v>613</v>
      </c>
      <c r="M9" s="14"/>
      <c r="N9" s="15">
        <f t="shared" si="2"/>
        <v>5.8431036126203413</v>
      </c>
      <c r="O9" s="15"/>
      <c r="P9" s="15"/>
      <c r="Q9" s="14">
        <v>373</v>
      </c>
      <c r="R9" s="14"/>
      <c r="S9" s="15">
        <f t="shared" si="3"/>
        <v>7.9564846416382258</v>
      </c>
      <c r="T9" s="15"/>
      <c r="U9" s="21"/>
      <c r="V9" s="9"/>
    </row>
    <row r="10" spans="1:22">
      <c r="A10" s="11" t="s">
        <v>30</v>
      </c>
      <c r="B10" s="21">
        <v>2618</v>
      </c>
      <c r="C10" s="21"/>
      <c r="D10" s="24">
        <f t="shared" si="0"/>
        <v>6.9345482478213647</v>
      </c>
      <c r="E10" s="24"/>
      <c r="F10" s="24"/>
      <c r="G10" s="21">
        <v>107</v>
      </c>
      <c r="H10" s="21"/>
      <c r="I10" s="24">
        <f t="shared" si="1"/>
        <v>7.2248480756245774</v>
      </c>
      <c r="J10" s="24"/>
      <c r="K10" s="24"/>
      <c r="L10" s="14">
        <v>944</v>
      </c>
      <c r="M10" s="14"/>
      <c r="N10" s="15">
        <f t="shared" si="2"/>
        <v>8.9981889238394821</v>
      </c>
      <c r="O10" s="15"/>
      <c r="P10" s="15"/>
      <c r="Q10" s="14">
        <v>564</v>
      </c>
      <c r="R10" s="14"/>
      <c r="S10" s="15">
        <f t="shared" si="3"/>
        <v>12.030716723549489</v>
      </c>
      <c r="T10" s="15"/>
      <c r="U10" s="21"/>
      <c r="V10" s="9"/>
    </row>
    <row r="11" spans="1:22">
      <c r="A11" s="11" t="s">
        <v>31</v>
      </c>
      <c r="B11" s="21">
        <v>3953</v>
      </c>
      <c r="C11" s="21"/>
      <c r="D11" s="24">
        <f t="shared" si="0"/>
        <v>10.470691070908272</v>
      </c>
      <c r="E11" s="24"/>
      <c r="F11" s="24"/>
      <c r="G11" s="21">
        <v>182</v>
      </c>
      <c r="H11" s="21"/>
      <c r="I11" s="24">
        <f t="shared" si="1"/>
        <v>12.288993923024984</v>
      </c>
      <c r="J11" s="24"/>
      <c r="K11" s="24"/>
      <c r="L11" s="14">
        <v>1235</v>
      </c>
      <c r="M11" s="14"/>
      <c r="N11" s="15">
        <f t="shared" si="2"/>
        <v>11.771995043370508</v>
      </c>
      <c r="O11" s="15"/>
      <c r="P11" s="15"/>
      <c r="Q11" s="14">
        <v>730</v>
      </c>
      <c r="R11" s="14"/>
      <c r="S11" s="15">
        <f t="shared" si="3"/>
        <v>15.571672354948806</v>
      </c>
      <c r="T11" s="15"/>
      <c r="U11" s="21"/>
      <c r="V11" s="9"/>
    </row>
    <row r="12" spans="1:22">
      <c r="A12" s="11" t="s">
        <v>32</v>
      </c>
      <c r="B12" s="21">
        <v>4960</v>
      </c>
      <c r="C12" s="21"/>
      <c r="D12" s="24">
        <f t="shared" si="0"/>
        <v>13.138028765925885</v>
      </c>
      <c r="E12" s="24"/>
      <c r="F12" s="24"/>
      <c r="G12" s="21">
        <v>192</v>
      </c>
      <c r="H12" s="21"/>
      <c r="I12" s="24">
        <f t="shared" si="1"/>
        <v>12.964213369345037</v>
      </c>
      <c r="J12" s="24"/>
      <c r="K12" s="24"/>
      <c r="L12" s="14">
        <v>1398</v>
      </c>
      <c r="M12" s="14"/>
      <c r="N12" s="15">
        <f t="shared" si="2"/>
        <v>13.325707749499571</v>
      </c>
      <c r="O12" s="15"/>
      <c r="P12" s="15"/>
      <c r="Q12" s="14">
        <v>667</v>
      </c>
      <c r="R12" s="14"/>
      <c r="S12" s="15">
        <f t="shared" si="3"/>
        <v>14.227815699658702</v>
      </c>
      <c r="T12" s="15"/>
      <c r="U12" s="21"/>
      <c r="V12" s="9"/>
    </row>
    <row r="13" spans="1:22">
      <c r="A13" s="11" t="s">
        <v>33</v>
      </c>
      <c r="B13" s="21">
        <v>5479</v>
      </c>
      <c r="C13" s="21"/>
      <c r="D13" s="24">
        <f t="shared" si="0"/>
        <v>14.512753953328211</v>
      </c>
      <c r="E13" s="24"/>
      <c r="F13" s="24"/>
      <c r="G13" s="21">
        <v>217</v>
      </c>
      <c r="H13" s="21"/>
      <c r="I13" s="24">
        <f t="shared" si="1"/>
        <v>14.652261985145174</v>
      </c>
      <c r="J13" s="24"/>
      <c r="K13" s="24"/>
      <c r="L13" s="14">
        <v>1447</v>
      </c>
      <c r="M13" s="14"/>
      <c r="N13" s="15">
        <f t="shared" si="2"/>
        <v>13.792774759317512</v>
      </c>
      <c r="O13" s="15"/>
      <c r="P13" s="15"/>
      <c r="Q13" s="14">
        <v>624</v>
      </c>
      <c r="R13" s="14"/>
      <c r="S13" s="15">
        <f t="shared" si="3"/>
        <v>13.310580204778159</v>
      </c>
      <c r="T13" s="15"/>
      <c r="U13" s="21"/>
      <c r="V13" s="9"/>
    </row>
    <row r="14" spans="1:22">
      <c r="A14" s="11" t="s">
        <v>34</v>
      </c>
      <c r="B14" s="21">
        <v>4910</v>
      </c>
      <c r="C14" s="21"/>
      <c r="D14" s="24">
        <f t="shared" si="0"/>
        <v>13.005588959817763</v>
      </c>
      <c r="E14" s="24"/>
      <c r="F14" s="24"/>
      <c r="G14" s="21">
        <v>189</v>
      </c>
      <c r="H14" s="21"/>
      <c r="I14" s="24">
        <f t="shared" si="1"/>
        <v>12.761647535449022</v>
      </c>
      <c r="J14" s="24"/>
      <c r="K14" s="24"/>
      <c r="L14" s="14">
        <v>1291</v>
      </c>
      <c r="M14" s="14"/>
      <c r="N14" s="15">
        <f t="shared" si="2"/>
        <v>12.305785911733867</v>
      </c>
      <c r="O14" s="15"/>
      <c r="P14" s="15"/>
      <c r="Q14" s="14">
        <v>478</v>
      </c>
      <c r="R14" s="14"/>
      <c r="S14" s="15">
        <f t="shared" si="3"/>
        <v>10.196245733788396</v>
      </c>
      <c r="T14" s="15"/>
      <c r="U14" s="21"/>
      <c r="V14" s="9"/>
    </row>
    <row r="15" spans="1:22">
      <c r="A15" s="11" t="s">
        <v>35</v>
      </c>
      <c r="B15" s="21">
        <v>3861</v>
      </c>
      <c r="C15" s="21"/>
      <c r="D15" s="24">
        <f t="shared" si="0"/>
        <v>10.227001827669325</v>
      </c>
      <c r="E15" s="24"/>
      <c r="F15" s="24"/>
      <c r="G15" s="21">
        <v>155</v>
      </c>
      <c r="H15" s="21"/>
      <c r="I15" s="24">
        <f t="shared" si="1"/>
        <v>10.465901417960838</v>
      </c>
      <c r="J15" s="24"/>
      <c r="K15" s="24"/>
      <c r="L15" s="14">
        <v>944</v>
      </c>
      <c r="M15" s="14"/>
      <c r="N15" s="15">
        <f t="shared" si="2"/>
        <v>8.9981889238394821</v>
      </c>
      <c r="O15" s="15"/>
      <c r="P15" s="15"/>
      <c r="Q15" s="14">
        <v>324</v>
      </c>
      <c r="R15" s="14"/>
      <c r="S15" s="15">
        <f t="shared" si="3"/>
        <v>6.9112627986348123</v>
      </c>
      <c r="T15" s="15"/>
      <c r="U15" s="21"/>
      <c r="V15" s="9"/>
    </row>
    <row r="16" spans="1:22">
      <c r="A16" s="11" t="s">
        <v>36</v>
      </c>
      <c r="B16" s="21">
        <v>3212</v>
      </c>
      <c r="C16" s="21"/>
      <c r="D16" s="24">
        <f t="shared" si="0"/>
        <v>8.507933144385877</v>
      </c>
      <c r="E16" s="24"/>
      <c r="F16" s="24"/>
      <c r="G16" s="21">
        <v>107</v>
      </c>
      <c r="H16" s="21"/>
      <c r="I16" s="24">
        <f t="shared" si="1"/>
        <v>7.2248480756245774</v>
      </c>
      <c r="J16" s="24"/>
      <c r="K16" s="24"/>
      <c r="L16" s="14">
        <v>756</v>
      </c>
      <c r="M16" s="14"/>
      <c r="N16" s="15">
        <f t="shared" si="2"/>
        <v>7.2061767229053473</v>
      </c>
      <c r="O16" s="15"/>
      <c r="P16" s="15"/>
      <c r="Q16" s="14">
        <v>206</v>
      </c>
      <c r="R16" s="14"/>
      <c r="S16" s="15">
        <f t="shared" si="3"/>
        <v>4.3941979522184305</v>
      </c>
      <c r="T16" s="15"/>
      <c r="U16" s="21"/>
      <c r="V16" s="9"/>
    </row>
    <row r="17" spans="1:22">
      <c r="A17" s="11" t="s">
        <v>37</v>
      </c>
      <c r="B17" s="21">
        <v>2643</v>
      </c>
      <c r="C17" s="21"/>
      <c r="D17" s="24">
        <f t="shared" si="0"/>
        <v>7.0007681508754276</v>
      </c>
      <c r="E17" s="24"/>
      <c r="F17" s="24"/>
      <c r="G17" s="21">
        <v>100</v>
      </c>
      <c r="H17" s="21"/>
      <c r="I17" s="24">
        <f t="shared" si="1"/>
        <v>6.7521944632005404</v>
      </c>
      <c r="J17" s="24"/>
      <c r="K17" s="24"/>
      <c r="L17" s="14">
        <v>589</v>
      </c>
      <c r="M17" s="14"/>
      <c r="N17" s="15">
        <f t="shared" si="2"/>
        <v>5.614336097607473</v>
      </c>
      <c r="O17" s="15"/>
      <c r="P17" s="15"/>
      <c r="Q17" s="14">
        <v>107</v>
      </c>
      <c r="R17" s="14"/>
      <c r="S17" s="15">
        <f t="shared" si="3"/>
        <v>2.2824232081911262</v>
      </c>
      <c r="T17" s="15"/>
      <c r="U17" s="21"/>
      <c r="V17" s="9"/>
    </row>
    <row r="18" spans="1:22">
      <c r="A18" s="11" t="s">
        <v>38</v>
      </c>
      <c r="B18" s="21">
        <v>2752</v>
      </c>
      <c r="C18" s="21"/>
      <c r="D18" s="24">
        <f t="shared" si="0"/>
        <v>7.2894869281911374</v>
      </c>
      <c r="E18" s="24"/>
      <c r="F18" s="24"/>
      <c r="G18" s="21">
        <v>124</v>
      </c>
      <c r="H18" s="21"/>
      <c r="I18" s="24">
        <f t="shared" si="1"/>
        <v>8.3727211343686694</v>
      </c>
      <c r="J18" s="24"/>
      <c r="K18" s="24"/>
      <c r="L18" s="14">
        <v>479</v>
      </c>
      <c r="M18" s="14"/>
      <c r="N18" s="15">
        <f t="shared" si="2"/>
        <v>4.5658183204651603</v>
      </c>
      <c r="O18" s="15"/>
      <c r="P18" s="15"/>
      <c r="Q18" s="14">
        <v>60</v>
      </c>
      <c r="R18" s="14"/>
      <c r="S18" s="15">
        <f t="shared" si="3"/>
        <v>1.2798634812286689</v>
      </c>
      <c r="T18" s="15"/>
      <c r="U18" s="21"/>
      <c r="V18" s="9"/>
    </row>
    <row r="19" spans="1:22">
      <c r="A19" s="8" t="s">
        <v>3</v>
      </c>
      <c r="B19" s="23"/>
      <c r="C19" s="23"/>
      <c r="D19" s="24"/>
      <c r="E19" s="24"/>
      <c r="F19" s="24"/>
      <c r="G19" s="23"/>
      <c r="H19" s="23"/>
      <c r="I19" s="24"/>
      <c r="J19" s="24"/>
      <c r="K19" s="24"/>
      <c r="L19" s="9"/>
      <c r="M19" s="9"/>
      <c r="N19" s="15"/>
      <c r="O19" s="15"/>
      <c r="P19" s="15"/>
      <c r="Q19" s="9"/>
      <c r="R19" s="9"/>
      <c r="S19" s="15"/>
      <c r="T19" s="15"/>
      <c r="U19" s="21" t="s">
        <v>4</v>
      </c>
      <c r="V19" s="9"/>
    </row>
    <row r="20" spans="1:22">
      <c r="A20" s="11" t="s">
        <v>54</v>
      </c>
      <c r="B20" s="21">
        <v>29386</v>
      </c>
      <c r="C20" s="21"/>
      <c r="D20" s="24">
        <f t="shared" si="0"/>
        <v>77.837522845866559</v>
      </c>
      <c r="E20" s="24"/>
      <c r="F20" s="24"/>
      <c r="G20" s="21">
        <v>1035</v>
      </c>
      <c r="H20" s="21"/>
      <c r="I20" s="24">
        <f t="shared" si="1"/>
        <v>69.885212694125585</v>
      </c>
      <c r="J20" s="24"/>
      <c r="K20" s="24"/>
      <c r="L20" s="9">
        <v>8385</v>
      </c>
      <c r="M20" s="9"/>
      <c r="N20" s="15">
        <f t="shared" si="2"/>
        <v>79.925650557620827</v>
      </c>
      <c r="O20" s="15"/>
      <c r="P20" s="15"/>
      <c r="Q20" s="9">
        <v>3682</v>
      </c>
      <c r="R20" s="9"/>
      <c r="S20" s="15">
        <f t="shared" si="3"/>
        <v>78.540955631399328</v>
      </c>
      <c r="T20" s="15"/>
      <c r="U20" s="21"/>
      <c r="V20" s="9"/>
    </row>
    <row r="21" spans="1:22">
      <c r="A21" s="11" t="s">
        <v>55</v>
      </c>
      <c r="B21" s="21">
        <v>6577</v>
      </c>
      <c r="C21" s="21"/>
      <c r="D21" s="24">
        <f t="shared" si="0"/>
        <v>17.421132095462614</v>
      </c>
      <c r="E21" s="24"/>
      <c r="F21" s="24"/>
      <c r="G21" s="21">
        <v>355</v>
      </c>
      <c r="H21" s="21"/>
      <c r="I21" s="24">
        <f t="shared" si="1"/>
        <v>23.970290344361917</v>
      </c>
      <c r="J21" s="24"/>
      <c r="K21" s="24"/>
      <c r="L21" s="9">
        <v>1618</v>
      </c>
      <c r="M21" s="9"/>
      <c r="N21" s="15">
        <f t="shared" si="2"/>
        <v>15.422743303784195</v>
      </c>
      <c r="O21" s="15"/>
      <c r="P21" s="15"/>
      <c r="Q21" s="9">
        <v>744</v>
      </c>
      <c r="R21" s="9"/>
      <c r="S21" s="15">
        <f t="shared" si="3"/>
        <v>15.870307167235495</v>
      </c>
      <c r="T21" s="15"/>
      <c r="U21" s="21"/>
      <c r="V21" s="9"/>
    </row>
    <row r="22" spans="1:22">
      <c r="A22" s="11" t="s">
        <v>56</v>
      </c>
      <c r="B22" s="21">
        <v>1449</v>
      </c>
      <c r="C22" s="21"/>
      <c r="D22" s="24">
        <f t="shared" si="0"/>
        <v>3.8381055810134299</v>
      </c>
      <c r="E22" s="24"/>
      <c r="F22" s="24"/>
      <c r="G22" s="21">
        <v>79</v>
      </c>
      <c r="H22" s="21"/>
      <c r="I22" s="24">
        <f t="shared" si="1"/>
        <v>5.3342336259284266</v>
      </c>
      <c r="J22" s="24"/>
      <c r="K22" s="24"/>
      <c r="L22" s="9">
        <v>423</v>
      </c>
      <c r="M22" s="9"/>
      <c r="N22" s="15">
        <f t="shared" si="2"/>
        <v>4.0320274521018016</v>
      </c>
      <c r="O22" s="15"/>
      <c r="P22" s="15"/>
      <c r="Q22" s="9">
        <v>232</v>
      </c>
      <c r="R22" s="9"/>
      <c r="S22" s="15">
        <f t="shared" si="3"/>
        <v>4.9488054607508536</v>
      </c>
      <c r="T22" s="15"/>
      <c r="U22" s="21"/>
      <c r="V22" s="9"/>
    </row>
    <row r="23" spans="1:22">
      <c r="A23" s="11" t="s">
        <v>57</v>
      </c>
      <c r="B23" s="21">
        <v>341</v>
      </c>
      <c r="C23" s="21"/>
      <c r="D23" s="24">
        <f t="shared" si="0"/>
        <v>0.90323947765740475</v>
      </c>
      <c r="E23" s="24"/>
      <c r="F23" s="24"/>
      <c r="G23" s="21">
        <v>12</v>
      </c>
      <c r="H23" s="21"/>
      <c r="I23" s="24">
        <f t="shared" si="1"/>
        <v>0.81026333558406483</v>
      </c>
      <c r="J23" s="24"/>
      <c r="K23" s="24"/>
      <c r="L23" s="9">
        <v>65</v>
      </c>
      <c r="M23" s="9"/>
      <c r="N23" s="15">
        <f t="shared" si="2"/>
        <v>0.6195786864931847</v>
      </c>
      <c r="O23" s="15"/>
      <c r="P23" s="15"/>
      <c r="Q23" s="9">
        <v>30</v>
      </c>
      <c r="R23" s="9"/>
      <c r="S23" s="15">
        <f t="shared" si="3"/>
        <v>0.63993174061433444</v>
      </c>
      <c r="T23" s="15"/>
      <c r="U23" s="21"/>
      <c r="V23" s="9"/>
    </row>
    <row r="24" spans="1:22">
      <c r="A24" s="8" t="s">
        <v>25</v>
      </c>
      <c r="B24" s="23"/>
      <c r="C24" s="23"/>
      <c r="D24" s="24"/>
      <c r="E24" s="24"/>
      <c r="F24" s="24"/>
      <c r="G24" s="23"/>
      <c r="H24" s="23"/>
      <c r="I24" s="24"/>
      <c r="J24" s="24"/>
      <c r="K24" s="24"/>
      <c r="L24" s="9"/>
      <c r="M24" s="9"/>
      <c r="N24" s="15"/>
      <c r="O24" s="15"/>
      <c r="P24" s="15"/>
      <c r="Q24" s="9"/>
      <c r="R24" s="9"/>
      <c r="S24" s="15"/>
      <c r="T24" s="15"/>
      <c r="U24" s="21" t="s">
        <v>4</v>
      </c>
      <c r="V24" s="9"/>
    </row>
    <row r="25" spans="1:22">
      <c r="A25" s="11">
        <v>0</v>
      </c>
      <c r="B25" s="21">
        <v>29861</v>
      </c>
      <c r="C25" s="21"/>
      <c r="D25" s="24">
        <f t="shared" si="0"/>
        <v>79.095701003893723</v>
      </c>
      <c r="E25" s="24"/>
      <c r="F25" s="24"/>
      <c r="G25" s="21">
        <v>1212</v>
      </c>
      <c r="H25" s="21"/>
      <c r="I25" s="24">
        <f t="shared" si="1"/>
        <v>81.836596893990546</v>
      </c>
      <c r="J25" s="24"/>
      <c r="K25" s="24"/>
      <c r="L25" s="9">
        <v>8369</v>
      </c>
      <c r="M25" s="9"/>
      <c r="N25" s="15">
        <f t="shared" si="2"/>
        <v>79.773138880945567</v>
      </c>
      <c r="O25" s="15"/>
      <c r="P25" s="15"/>
      <c r="Q25" s="9">
        <v>4059</v>
      </c>
      <c r="R25" s="9"/>
      <c r="S25" s="15">
        <f t="shared" si="3"/>
        <v>86.582764505119457</v>
      </c>
      <c r="T25" s="15"/>
      <c r="U25" s="21"/>
      <c r="V25" s="9"/>
    </row>
    <row r="26" spans="1:22">
      <c r="A26" s="11">
        <v>1</v>
      </c>
      <c r="B26" s="21">
        <v>5617</v>
      </c>
      <c r="C26" s="21"/>
      <c r="D26" s="24">
        <f t="shared" si="0"/>
        <v>14.878287818186633</v>
      </c>
      <c r="E26" s="24"/>
      <c r="F26" s="24"/>
      <c r="G26" s="21">
        <v>205</v>
      </c>
      <c r="H26" s="21"/>
      <c r="I26" s="24">
        <f t="shared" si="1"/>
        <v>13.841998649561107</v>
      </c>
      <c r="J26" s="24"/>
      <c r="K26" s="24"/>
      <c r="L26" s="9">
        <v>1593</v>
      </c>
      <c r="M26" s="9"/>
      <c r="N26" s="15">
        <f t="shared" si="2"/>
        <v>15.184443808979125</v>
      </c>
      <c r="O26" s="15"/>
      <c r="P26" s="15"/>
      <c r="Q26" s="9">
        <v>527</v>
      </c>
      <c r="R26" s="9"/>
      <c r="S26" s="15">
        <f t="shared" si="3"/>
        <v>11.241467576791809</v>
      </c>
      <c r="T26" s="15"/>
      <c r="U26" s="21"/>
      <c r="V26" s="9"/>
    </row>
    <row r="27" spans="1:22">
      <c r="A27" s="11" t="s">
        <v>26</v>
      </c>
      <c r="B27" s="21">
        <v>2275</v>
      </c>
      <c r="C27" s="21"/>
      <c r="D27" s="24">
        <f t="shared" si="0"/>
        <v>6.0260111779196359</v>
      </c>
      <c r="E27" s="24"/>
      <c r="F27" s="24"/>
      <c r="G27" s="21">
        <v>64</v>
      </c>
      <c r="H27" s="21"/>
      <c r="I27" s="24">
        <f t="shared" si="1"/>
        <v>4.321404456448346</v>
      </c>
      <c r="J27" s="24"/>
      <c r="K27" s="24"/>
      <c r="L27" s="9">
        <v>529</v>
      </c>
      <c r="M27" s="9"/>
      <c r="N27" s="15">
        <f t="shared" si="2"/>
        <v>5.0424173100753027</v>
      </c>
      <c r="O27" s="15"/>
      <c r="P27" s="15"/>
      <c r="Q27" s="9">
        <v>102</v>
      </c>
      <c r="R27" s="9"/>
      <c r="S27" s="15">
        <f t="shared" si="3"/>
        <v>2.1757679180887375</v>
      </c>
      <c r="T27" s="15"/>
      <c r="U27" s="21"/>
      <c r="V27" s="9"/>
    </row>
    <row r="28" spans="1:22">
      <c r="A28" s="8" t="s">
        <v>8</v>
      </c>
      <c r="B28" s="23"/>
      <c r="C28" s="23"/>
      <c r="D28" s="24"/>
      <c r="E28" s="24"/>
      <c r="F28" s="24"/>
      <c r="G28" s="23"/>
      <c r="H28" s="23"/>
      <c r="I28" s="24"/>
      <c r="J28" s="24"/>
      <c r="K28" s="24"/>
      <c r="L28" s="9"/>
      <c r="M28" s="9"/>
      <c r="N28" s="15"/>
      <c r="O28" s="15"/>
      <c r="P28" s="15"/>
      <c r="Q28" s="9"/>
      <c r="R28" s="9"/>
      <c r="S28" s="15"/>
      <c r="T28" s="15"/>
      <c r="U28" s="21" t="s">
        <v>4</v>
      </c>
      <c r="V28" s="9"/>
    </row>
    <row r="29" spans="1:22">
      <c r="A29" s="11" t="s">
        <v>39</v>
      </c>
      <c r="B29" s="21">
        <v>1044</v>
      </c>
      <c r="C29" s="21"/>
      <c r="D29" s="24">
        <f t="shared" si="0"/>
        <v>2.7653431515376261</v>
      </c>
      <c r="E29" s="24"/>
      <c r="F29" s="24"/>
      <c r="G29" s="21">
        <v>27</v>
      </c>
      <c r="H29" s="21"/>
      <c r="I29" s="24">
        <f t="shared" si="1"/>
        <v>1.8230925050641458</v>
      </c>
      <c r="J29" s="24"/>
      <c r="K29" s="24"/>
      <c r="L29" s="9">
        <v>49</v>
      </c>
      <c r="M29" s="9"/>
      <c r="N29" s="15">
        <f t="shared" si="2"/>
        <v>0.46706700981793919</v>
      </c>
      <c r="O29" s="15"/>
      <c r="P29" s="15"/>
      <c r="Q29" s="9">
        <v>22</v>
      </c>
      <c r="R29" s="9"/>
      <c r="S29" s="15">
        <f t="shared" si="3"/>
        <v>0.46928327645051199</v>
      </c>
      <c r="T29" s="15"/>
      <c r="U29" s="21"/>
      <c r="V29" s="9"/>
    </row>
    <row r="30" spans="1:22">
      <c r="A30" s="11">
        <v>1</v>
      </c>
      <c r="B30" s="21">
        <v>4598</v>
      </c>
      <c r="C30" s="21"/>
      <c r="D30" s="24">
        <f t="shared" si="0"/>
        <v>12.179164569703071</v>
      </c>
      <c r="E30" s="24"/>
      <c r="F30" s="24"/>
      <c r="G30" s="21">
        <v>70</v>
      </c>
      <c r="H30" s="21"/>
      <c r="I30" s="24">
        <f t="shared" si="1"/>
        <v>4.7265361242403783</v>
      </c>
      <c r="J30" s="24"/>
      <c r="K30" s="24"/>
      <c r="L30" s="9">
        <v>1753</v>
      </c>
      <c r="M30" s="9"/>
      <c r="N30" s="15">
        <f t="shared" si="2"/>
        <v>16.709560575731579</v>
      </c>
      <c r="O30" s="15"/>
      <c r="P30" s="15"/>
      <c r="Q30" s="9">
        <v>525</v>
      </c>
      <c r="R30" s="9"/>
      <c r="S30" s="15">
        <f t="shared" si="3"/>
        <v>11.198805460750853</v>
      </c>
      <c r="T30" s="15"/>
      <c r="U30" s="21"/>
      <c r="V30" s="9"/>
    </row>
    <row r="31" spans="1:22">
      <c r="A31" s="11">
        <v>2</v>
      </c>
      <c r="B31" s="21">
        <v>9050</v>
      </c>
      <c r="C31" s="21"/>
      <c r="D31" s="24">
        <f t="shared" si="0"/>
        <v>23.971604905570416</v>
      </c>
      <c r="E31" s="24"/>
      <c r="F31" s="24"/>
      <c r="G31" s="21">
        <v>138</v>
      </c>
      <c r="H31" s="21"/>
      <c r="I31" s="24">
        <f t="shared" si="1"/>
        <v>9.3180283592167452</v>
      </c>
      <c r="J31" s="24"/>
      <c r="K31" s="24"/>
      <c r="L31" s="9">
        <v>3492</v>
      </c>
      <c r="M31" s="9"/>
      <c r="N31" s="15">
        <f t="shared" si="2"/>
        <v>33.28567343437232</v>
      </c>
      <c r="O31" s="15"/>
      <c r="P31" s="15"/>
      <c r="Q31" s="9">
        <v>1367</v>
      </c>
      <c r="R31" s="9"/>
      <c r="S31" s="15">
        <f t="shared" si="3"/>
        <v>29.159556313993175</v>
      </c>
      <c r="T31" s="15"/>
      <c r="U31" s="21"/>
      <c r="V31" s="9"/>
    </row>
    <row r="32" spans="1:22">
      <c r="A32" s="11">
        <v>3</v>
      </c>
      <c r="B32" s="21">
        <v>4610</v>
      </c>
      <c r="C32" s="21"/>
      <c r="D32" s="24">
        <f t="shared" si="0"/>
        <v>12.210950123169019</v>
      </c>
      <c r="E32" s="24"/>
      <c r="F32" s="24"/>
      <c r="G32" s="21">
        <v>131</v>
      </c>
      <c r="H32" s="21"/>
      <c r="I32" s="24">
        <f t="shared" si="1"/>
        <v>8.8453747467927073</v>
      </c>
      <c r="J32" s="24"/>
      <c r="K32" s="24"/>
      <c r="L32" s="9">
        <v>1458</v>
      </c>
      <c r="M32" s="9"/>
      <c r="N32" s="15">
        <f t="shared" si="2"/>
        <v>13.897626537031741</v>
      </c>
      <c r="O32" s="15"/>
      <c r="P32" s="15"/>
      <c r="Q32" s="9">
        <v>803</v>
      </c>
      <c r="R32" s="9"/>
      <c r="S32" s="15">
        <f t="shared" si="3"/>
        <v>17.128839590443686</v>
      </c>
      <c r="T32" s="15"/>
      <c r="U32" s="21"/>
      <c r="V32" s="9"/>
    </row>
    <row r="33" spans="1:22">
      <c r="A33" s="11">
        <v>4</v>
      </c>
      <c r="B33" s="21">
        <v>10518</v>
      </c>
      <c r="C33" s="21"/>
      <c r="D33" s="24">
        <f t="shared" si="0"/>
        <v>27.860037612904936</v>
      </c>
      <c r="E33" s="24"/>
      <c r="F33" s="24"/>
      <c r="G33" s="21">
        <v>932</v>
      </c>
      <c r="H33" s="21"/>
      <c r="I33" s="24">
        <f t="shared" si="1"/>
        <v>62.930452397029036</v>
      </c>
      <c r="J33" s="24"/>
      <c r="K33" s="24"/>
      <c r="L33" s="9">
        <v>2440</v>
      </c>
      <c r="M33" s="9"/>
      <c r="N33" s="15">
        <f t="shared" si="2"/>
        <v>23.258030692974931</v>
      </c>
      <c r="O33" s="15"/>
      <c r="P33" s="15"/>
      <c r="Q33" s="9">
        <v>1664</v>
      </c>
      <c r="R33" s="9"/>
      <c r="S33" s="15">
        <f t="shared" si="3"/>
        <v>35.494880546075088</v>
      </c>
      <c r="T33" s="15"/>
      <c r="U33" s="21"/>
      <c r="V33" s="9"/>
    </row>
    <row r="34" spans="1:22">
      <c r="A34" s="11" t="s">
        <v>57</v>
      </c>
      <c r="B34" s="21">
        <v>7933</v>
      </c>
      <c r="C34" s="21"/>
      <c r="D34" s="24">
        <f t="shared" si="0"/>
        <v>21.012899637114931</v>
      </c>
      <c r="E34" s="24"/>
      <c r="F34" s="24"/>
      <c r="G34" s="21">
        <v>183</v>
      </c>
      <c r="H34" s="21"/>
      <c r="I34" s="24">
        <f t="shared" si="1"/>
        <v>12.35651586765699</v>
      </c>
      <c r="J34" s="24"/>
      <c r="K34" s="24"/>
      <c r="L34" s="9">
        <v>1299</v>
      </c>
      <c r="M34" s="9"/>
      <c r="N34" s="15">
        <f t="shared" si="2"/>
        <v>12.38204175007149</v>
      </c>
      <c r="O34" s="15"/>
      <c r="P34" s="15"/>
      <c r="Q34" s="9">
        <v>307</v>
      </c>
      <c r="R34" s="9"/>
      <c r="S34" s="15">
        <f t="shared" si="3"/>
        <v>6.5486348122866893</v>
      </c>
      <c r="T34" s="15"/>
      <c r="U34" s="21"/>
      <c r="V34" s="9"/>
    </row>
    <row r="35" spans="1:22">
      <c r="A35" s="8" t="s">
        <v>9</v>
      </c>
      <c r="B35" s="23"/>
      <c r="C35" s="23"/>
      <c r="D35" s="24"/>
      <c r="E35" s="24"/>
      <c r="F35" s="24"/>
      <c r="G35" s="23"/>
      <c r="H35" s="23"/>
      <c r="I35" s="24"/>
      <c r="J35" s="24"/>
      <c r="K35" s="24"/>
      <c r="L35" s="9"/>
      <c r="M35" s="9"/>
      <c r="N35" s="15"/>
      <c r="O35" s="15"/>
      <c r="P35" s="15"/>
      <c r="Q35" s="9"/>
      <c r="R35" s="9"/>
      <c r="S35" s="15"/>
      <c r="T35" s="15"/>
      <c r="U35" s="21" t="s">
        <v>4</v>
      </c>
      <c r="V35" s="9"/>
    </row>
    <row r="36" spans="1:22">
      <c r="A36" s="11">
        <v>0</v>
      </c>
      <c r="B36" s="21">
        <v>8940</v>
      </c>
      <c r="C36" s="21"/>
      <c r="D36" s="24">
        <f t="shared" si="0"/>
        <v>23.680237332132545</v>
      </c>
      <c r="E36" s="24"/>
      <c r="F36" s="24"/>
      <c r="G36" s="21">
        <v>197</v>
      </c>
      <c r="H36" s="21"/>
      <c r="I36" s="24">
        <f t="shared" si="1"/>
        <v>13.301823092505064</v>
      </c>
      <c r="J36" s="24"/>
      <c r="K36" s="24"/>
      <c r="L36" s="9">
        <v>3494</v>
      </c>
      <c r="M36" s="9"/>
      <c r="N36" s="15">
        <f t="shared" si="2"/>
        <v>33.304737393956721</v>
      </c>
      <c r="O36" s="15"/>
      <c r="P36" s="15"/>
      <c r="Q36" s="9">
        <v>883</v>
      </c>
      <c r="R36" s="9"/>
      <c r="S36" s="15">
        <f t="shared" si="3"/>
        <v>18.835324232081913</v>
      </c>
      <c r="T36" s="15"/>
      <c r="U36" s="21"/>
      <c r="V36" s="9"/>
    </row>
    <row r="37" spans="1:22">
      <c r="A37" s="11">
        <v>1</v>
      </c>
      <c r="B37" s="21">
        <v>14565</v>
      </c>
      <c r="C37" s="21"/>
      <c r="D37" s="24">
        <f t="shared" si="0"/>
        <v>38.579715519296478</v>
      </c>
      <c r="E37" s="24"/>
      <c r="F37" s="24"/>
      <c r="G37" s="21">
        <v>507</v>
      </c>
      <c r="H37" s="21"/>
      <c r="I37" s="24">
        <f t="shared" si="1"/>
        <v>34.233625928426733</v>
      </c>
      <c r="J37" s="24"/>
      <c r="K37" s="24"/>
      <c r="L37" s="9">
        <v>3485</v>
      </c>
      <c r="M37" s="9"/>
      <c r="N37" s="15">
        <f t="shared" si="2"/>
        <v>33.218949575826898</v>
      </c>
      <c r="O37" s="15"/>
      <c r="P37" s="15"/>
      <c r="Q37" s="9">
        <v>1838</v>
      </c>
      <c r="R37" s="9"/>
      <c r="S37" s="15">
        <f t="shared" si="3"/>
        <v>39.20648464163822</v>
      </c>
      <c r="T37" s="15"/>
      <c r="U37" s="21"/>
      <c r="V37" s="9"/>
    </row>
    <row r="38" spans="1:22">
      <c r="A38" s="11">
        <v>2</v>
      </c>
      <c r="B38" s="21">
        <v>3451</v>
      </c>
      <c r="C38" s="21"/>
      <c r="D38" s="24">
        <f t="shared" si="0"/>
        <v>9.1409954175827082</v>
      </c>
      <c r="E38" s="24"/>
      <c r="F38" s="24"/>
      <c r="G38" s="21">
        <v>254</v>
      </c>
      <c r="H38" s="21"/>
      <c r="I38" s="24">
        <f t="shared" si="1"/>
        <v>17.150573936529373</v>
      </c>
      <c r="J38" s="24"/>
      <c r="K38" s="24"/>
      <c r="L38" s="9">
        <v>1119</v>
      </c>
      <c r="M38" s="9"/>
      <c r="N38" s="15">
        <f t="shared" si="2"/>
        <v>10.666285387474979</v>
      </c>
      <c r="O38" s="15"/>
      <c r="P38" s="15"/>
      <c r="Q38" s="9">
        <v>729</v>
      </c>
      <c r="R38" s="9"/>
      <c r="S38" s="15">
        <f t="shared" si="3"/>
        <v>15.550341296928327</v>
      </c>
      <c r="T38" s="15"/>
      <c r="U38" s="21"/>
      <c r="V38" s="9"/>
    </row>
    <row r="39" spans="1:22">
      <c r="A39" s="11">
        <v>3</v>
      </c>
      <c r="B39" s="21">
        <v>4000</v>
      </c>
      <c r="C39" s="21"/>
      <c r="D39" s="24">
        <f t="shared" si="0"/>
        <v>10.595184488649908</v>
      </c>
      <c r="E39" s="24"/>
      <c r="F39" s="24"/>
      <c r="G39" s="21">
        <v>359</v>
      </c>
      <c r="H39" s="21"/>
      <c r="I39" s="24">
        <f t="shared" si="1"/>
        <v>24.24037812288994</v>
      </c>
      <c r="J39" s="24"/>
      <c r="K39" s="24"/>
      <c r="L39" s="9">
        <v>1020</v>
      </c>
      <c r="M39" s="9"/>
      <c r="N39" s="15">
        <f t="shared" si="2"/>
        <v>9.7226193880468976</v>
      </c>
      <c r="O39" s="15"/>
      <c r="P39" s="15"/>
      <c r="Q39" s="9">
        <v>903</v>
      </c>
      <c r="R39" s="9"/>
      <c r="S39" s="15">
        <f t="shared" si="3"/>
        <v>19.261945392491466</v>
      </c>
      <c r="T39" s="15"/>
      <c r="U39" s="21"/>
      <c r="V39" s="9"/>
    </row>
    <row r="40" spans="1:22">
      <c r="A40" s="11" t="s">
        <v>57</v>
      </c>
      <c r="B40" s="21">
        <v>6797</v>
      </c>
      <c r="C40" s="21"/>
      <c r="D40" s="24">
        <f t="shared" si="0"/>
        <v>18.003867242338355</v>
      </c>
      <c r="E40" s="24"/>
      <c r="F40" s="24"/>
      <c r="G40" s="21">
        <v>164</v>
      </c>
      <c r="H40" s="21"/>
      <c r="I40" s="24">
        <f t="shared" si="1"/>
        <v>11.073598919648886</v>
      </c>
      <c r="J40" s="24"/>
      <c r="K40" s="24"/>
      <c r="L40" s="9">
        <v>1373</v>
      </c>
      <c r="M40" s="9"/>
      <c r="N40" s="15">
        <f t="shared" si="2"/>
        <v>13.087408254694498</v>
      </c>
      <c r="O40" s="15"/>
      <c r="P40" s="15"/>
      <c r="Q40" s="9">
        <v>335</v>
      </c>
      <c r="R40" s="9"/>
      <c r="S40" s="15">
        <f t="shared" si="3"/>
        <v>7.1459044368600679</v>
      </c>
      <c r="T40" s="15"/>
      <c r="U40" s="21"/>
      <c r="V40" s="9"/>
    </row>
    <row r="41" spans="1:22">
      <c r="A41" s="8" t="s">
        <v>5</v>
      </c>
      <c r="B41" s="23"/>
      <c r="C41" s="23"/>
      <c r="D41" s="24"/>
      <c r="E41" s="24"/>
      <c r="F41" s="24"/>
      <c r="G41" s="23"/>
      <c r="H41" s="23"/>
      <c r="I41" s="24"/>
      <c r="J41" s="24"/>
      <c r="K41" s="24"/>
      <c r="L41" s="9"/>
      <c r="M41" s="9"/>
      <c r="N41" s="15"/>
      <c r="O41" s="15"/>
      <c r="P41" s="15"/>
      <c r="Q41" s="9"/>
      <c r="R41" s="9"/>
      <c r="S41" s="15"/>
      <c r="T41" s="15"/>
      <c r="U41" s="21" t="s">
        <v>4</v>
      </c>
      <c r="V41" s="9"/>
    </row>
    <row r="42" spans="1:22">
      <c r="A42" s="11" t="s">
        <v>6</v>
      </c>
      <c r="B42" s="21">
        <v>13819</v>
      </c>
      <c r="C42" s="21"/>
      <c r="D42" s="24">
        <f t="shared" si="0"/>
        <v>36.603713612163276</v>
      </c>
      <c r="E42" s="24"/>
      <c r="F42" s="24"/>
      <c r="G42" s="21">
        <v>412</v>
      </c>
      <c r="H42" s="21"/>
      <c r="I42" s="24">
        <f t="shared" si="1"/>
        <v>27.819041188386223</v>
      </c>
      <c r="J42" s="24"/>
      <c r="K42" s="24"/>
      <c r="L42" s="9">
        <v>4206</v>
      </c>
      <c r="M42" s="9"/>
      <c r="N42" s="15">
        <f t="shared" si="2"/>
        <v>40.091507006005145</v>
      </c>
      <c r="O42" s="15"/>
      <c r="P42" s="15"/>
      <c r="Q42" s="9">
        <v>1830</v>
      </c>
      <c r="R42" s="9"/>
      <c r="S42" s="15">
        <f t="shared" si="3"/>
        <v>39.035836177474401</v>
      </c>
      <c r="T42" s="15"/>
      <c r="U42" s="21"/>
      <c r="V42" s="9"/>
    </row>
    <row r="43" spans="1:22">
      <c r="A43" s="11" t="s">
        <v>7</v>
      </c>
      <c r="B43" s="21">
        <v>11488</v>
      </c>
      <c r="C43" s="21"/>
      <c r="D43" s="24">
        <f t="shared" si="0"/>
        <v>30.429369851402537</v>
      </c>
      <c r="E43" s="24"/>
      <c r="F43" s="24"/>
      <c r="G43" s="21">
        <v>701</v>
      </c>
      <c r="H43" s="21"/>
      <c r="I43" s="24">
        <f t="shared" si="1"/>
        <v>47.332883187035783</v>
      </c>
      <c r="J43" s="24"/>
      <c r="K43" s="24"/>
      <c r="L43" s="9">
        <v>5336</v>
      </c>
      <c r="M43" s="9"/>
      <c r="N43" s="15">
        <f t="shared" si="2"/>
        <v>50.862644171194361</v>
      </c>
      <c r="O43" s="15"/>
      <c r="P43" s="15"/>
      <c r="Q43" s="9">
        <v>2445</v>
      </c>
      <c r="R43" s="9"/>
      <c r="S43" s="15">
        <f t="shared" si="3"/>
        <v>52.154436860068252</v>
      </c>
      <c r="T43" s="15"/>
      <c r="U43" s="21"/>
      <c r="V43" s="9"/>
    </row>
    <row r="44" spans="1:22">
      <c r="A44" s="11" t="s">
        <v>57</v>
      </c>
      <c r="B44" s="21">
        <v>12446</v>
      </c>
      <c r="C44" s="21"/>
      <c r="D44" s="24">
        <f t="shared" si="0"/>
        <v>32.966916536434191</v>
      </c>
      <c r="E44" s="24"/>
      <c r="F44" s="24"/>
      <c r="G44" s="21">
        <v>368</v>
      </c>
      <c r="H44" s="21"/>
      <c r="I44" s="24">
        <f t="shared" si="1"/>
        <v>24.848075624577987</v>
      </c>
      <c r="J44" s="24"/>
      <c r="K44" s="24"/>
      <c r="L44" s="9">
        <v>949</v>
      </c>
      <c r="M44" s="9"/>
      <c r="N44" s="15">
        <f t="shared" si="2"/>
        <v>9.0458488228004956</v>
      </c>
      <c r="O44" s="15"/>
      <c r="P44" s="15"/>
      <c r="Q44" s="9">
        <v>413</v>
      </c>
      <c r="R44" s="9"/>
      <c r="S44" s="15">
        <f t="shared" si="3"/>
        <v>8.8097269624573382</v>
      </c>
      <c r="T44" s="15"/>
      <c r="U44" s="21"/>
      <c r="V44" s="9"/>
    </row>
    <row r="45" spans="1:22">
      <c r="A45" s="8" t="s">
        <v>10</v>
      </c>
      <c r="B45" s="23"/>
      <c r="C45" s="23"/>
      <c r="D45" s="24"/>
      <c r="E45" s="24"/>
      <c r="F45" s="24"/>
      <c r="G45" s="23"/>
      <c r="H45" s="23"/>
      <c r="I45" s="24"/>
      <c r="J45" s="24"/>
      <c r="K45" s="24"/>
      <c r="L45" s="9"/>
      <c r="M45" s="9"/>
      <c r="N45" s="15"/>
      <c r="O45" s="15"/>
      <c r="P45" s="15"/>
      <c r="Q45" s="9"/>
      <c r="R45" s="9"/>
      <c r="S45" s="15"/>
      <c r="T45" s="15"/>
      <c r="U45" s="21" t="s">
        <v>4</v>
      </c>
      <c r="V45" s="9"/>
    </row>
    <row r="46" spans="1:22">
      <c r="A46" s="11" t="s">
        <v>58</v>
      </c>
      <c r="B46" s="21">
        <v>26451</v>
      </c>
      <c r="C46" s="21"/>
      <c r="D46" s="24">
        <f t="shared" si="0"/>
        <v>70.063306227319686</v>
      </c>
      <c r="E46" s="24"/>
      <c r="F46" s="24"/>
      <c r="G46" s="21">
        <v>952</v>
      </c>
      <c r="H46" s="21"/>
      <c r="I46" s="24">
        <f t="shared" si="1"/>
        <v>64.280891289669142</v>
      </c>
      <c r="J46" s="24"/>
      <c r="K46" s="24"/>
      <c r="L46" s="9">
        <v>7396</v>
      </c>
      <c r="M46" s="9"/>
      <c r="N46" s="15">
        <f t="shared" si="2"/>
        <v>70.498522543132211</v>
      </c>
      <c r="O46" s="15"/>
      <c r="P46" s="15"/>
      <c r="Q46" s="9">
        <v>3313</v>
      </c>
      <c r="R46" s="9"/>
      <c r="S46" s="15">
        <f t="shared" si="3"/>
        <v>70.669795221843003</v>
      </c>
      <c r="T46" s="15"/>
      <c r="U46" s="21"/>
      <c r="V46" s="9"/>
    </row>
    <row r="47" spans="1:22">
      <c r="A47" s="11" t="s">
        <v>59</v>
      </c>
      <c r="B47" s="21">
        <v>7684</v>
      </c>
      <c r="C47" s="21"/>
      <c r="D47" s="24">
        <f t="shared" si="0"/>
        <v>20.353349402696473</v>
      </c>
      <c r="E47" s="24"/>
      <c r="F47" s="24"/>
      <c r="G47" s="21">
        <v>469</v>
      </c>
      <c r="H47" s="21"/>
      <c r="I47" s="24">
        <f t="shared" si="1"/>
        <v>31.667792032410535</v>
      </c>
      <c r="J47" s="24"/>
      <c r="K47" s="24"/>
      <c r="L47" s="9">
        <v>2866</v>
      </c>
      <c r="M47" s="9"/>
      <c r="N47" s="15">
        <f t="shared" si="2"/>
        <v>27.318654084453343</v>
      </c>
      <c r="O47" s="15"/>
      <c r="P47" s="15"/>
      <c r="Q47" s="9">
        <v>1331</v>
      </c>
      <c r="R47" s="9"/>
      <c r="S47" s="15">
        <f t="shared" si="3"/>
        <v>28.391638225255971</v>
      </c>
      <c r="T47" s="15"/>
      <c r="U47" s="21"/>
      <c r="V47" s="9"/>
    </row>
    <row r="48" spans="1:22">
      <c r="A48" s="11" t="s">
        <v>57</v>
      </c>
      <c r="B48" s="21">
        <v>3618</v>
      </c>
      <c r="C48" s="21"/>
      <c r="D48" s="24">
        <f t="shared" si="0"/>
        <v>9.583344369983843</v>
      </c>
      <c r="E48" s="24"/>
      <c r="F48" s="24"/>
      <c r="G48" s="21">
        <v>60</v>
      </c>
      <c r="H48" s="21"/>
      <c r="I48" s="24">
        <f t="shared" si="1"/>
        <v>4.0513166779203242</v>
      </c>
      <c r="J48" s="24"/>
      <c r="K48" s="24"/>
      <c r="L48" s="9">
        <v>229</v>
      </c>
      <c r="M48" s="9"/>
      <c r="N48" s="15">
        <f t="shared" si="2"/>
        <v>2.1828233724144503</v>
      </c>
      <c r="O48" s="15"/>
      <c r="P48" s="15"/>
      <c r="Q48" s="9">
        <v>44</v>
      </c>
      <c r="R48" s="9"/>
      <c r="S48" s="15">
        <f t="shared" si="3"/>
        <v>0.93856655290102398</v>
      </c>
      <c r="T48" s="15"/>
      <c r="U48" s="21"/>
      <c r="V48" s="9"/>
    </row>
    <row r="49" spans="1:22">
      <c r="A49" s="8" t="s">
        <v>11</v>
      </c>
      <c r="B49" s="23"/>
      <c r="C49" s="23"/>
      <c r="D49" s="24"/>
      <c r="E49" s="24"/>
      <c r="F49" s="24"/>
      <c r="G49" s="23"/>
      <c r="H49" s="23"/>
      <c r="I49" s="24"/>
      <c r="J49" s="24"/>
      <c r="K49" s="24"/>
      <c r="L49" s="9"/>
      <c r="M49" s="9"/>
      <c r="N49" s="15"/>
      <c r="O49" s="15"/>
      <c r="P49" s="15"/>
      <c r="Q49" s="9"/>
      <c r="R49" s="9"/>
      <c r="S49" s="15"/>
      <c r="T49" s="15"/>
      <c r="U49" s="21" t="s">
        <v>4</v>
      </c>
      <c r="V49" s="9"/>
    </row>
    <row r="50" spans="1:22">
      <c r="A50" s="11" t="s">
        <v>58</v>
      </c>
      <c r="B50" s="21">
        <v>21227</v>
      </c>
      <c r="C50" s="21"/>
      <c r="D50" s="24">
        <f t="shared" si="0"/>
        <v>56.225995285142908</v>
      </c>
      <c r="E50" s="24"/>
      <c r="F50" s="24"/>
      <c r="G50" s="21">
        <v>752</v>
      </c>
      <c r="H50" s="21"/>
      <c r="I50" s="24">
        <f t="shared" si="1"/>
        <v>50.776502363268058</v>
      </c>
      <c r="J50" s="24"/>
      <c r="K50" s="24"/>
      <c r="L50" s="9">
        <v>6050</v>
      </c>
      <c r="M50" s="9"/>
      <c r="N50" s="15">
        <f t="shared" si="2"/>
        <v>57.668477742827186</v>
      </c>
      <c r="O50" s="15"/>
      <c r="P50" s="15"/>
      <c r="Q50" s="9">
        <v>2749</v>
      </c>
      <c r="R50" s="9"/>
      <c r="S50" s="15">
        <f t="shared" si="3"/>
        <v>58.639078498293514</v>
      </c>
      <c r="T50" s="15"/>
      <c r="U50" s="21"/>
      <c r="V50" s="9"/>
    </row>
    <row r="51" spans="1:22">
      <c r="A51" s="11" t="s">
        <v>59</v>
      </c>
      <c r="B51" s="21">
        <v>12379</v>
      </c>
      <c r="C51" s="21"/>
      <c r="D51" s="24">
        <f t="shared" si="0"/>
        <v>32.789447196249306</v>
      </c>
      <c r="E51" s="24"/>
      <c r="F51" s="24"/>
      <c r="G51" s="21">
        <v>661</v>
      </c>
      <c r="H51" s="21"/>
      <c r="I51" s="24">
        <f t="shared" si="1"/>
        <v>44.632005401755571</v>
      </c>
      <c r="J51" s="24"/>
      <c r="K51" s="24"/>
      <c r="L51" s="9">
        <v>4183</v>
      </c>
      <c r="M51" s="9"/>
      <c r="N51" s="15">
        <f t="shared" si="2"/>
        <v>39.872271470784483</v>
      </c>
      <c r="O51" s="15"/>
      <c r="P51" s="15"/>
      <c r="Q51" s="9">
        <v>1885</v>
      </c>
      <c r="R51" s="9"/>
      <c r="S51" s="15">
        <f t="shared" si="3"/>
        <v>40.209044368600679</v>
      </c>
      <c r="T51" s="15"/>
      <c r="U51" s="21"/>
      <c r="V51" s="9"/>
    </row>
    <row r="52" spans="1:22">
      <c r="A52" s="11" t="s">
        <v>57</v>
      </c>
      <c r="B52" s="21">
        <v>4147</v>
      </c>
      <c r="C52" s="21"/>
      <c r="D52" s="24">
        <f t="shared" si="0"/>
        <v>10.984557518607794</v>
      </c>
      <c r="E52" s="24"/>
      <c r="F52" s="24"/>
      <c r="G52" s="21">
        <v>68</v>
      </c>
      <c r="H52" s="21"/>
      <c r="I52" s="24">
        <f t="shared" si="1"/>
        <v>4.5914922349763669</v>
      </c>
      <c r="J52" s="24"/>
      <c r="K52" s="24"/>
      <c r="L52" s="9">
        <v>258</v>
      </c>
      <c r="M52" s="9"/>
      <c r="N52" s="15">
        <f t="shared" si="2"/>
        <v>2.4592507863883331</v>
      </c>
      <c r="O52" s="15"/>
      <c r="P52" s="15"/>
      <c r="Q52" s="9">
        <v>54</v>
      </c>
      <c r="R52" s="9"/>
      <c r="S52" s="15">
        <f t="shared" si="3"/>
        <v>1.151877133105802</v>
      </c>
      <c r="T52" s="15"/>
      <c r="U52" s="21"/>
      <c r="V52" s="9"/>
    </row>
    <row r="53" spans="1:22">
      <c r="A53" s="8" t="s">
        <v>12</v>
      </c>
      <c r="B53" s="23"/>
      <c r="C53" s="23"/>
      <c r="D53" s="24"/>
      <c r="E53" s="24"/>
      <c r="F53" s="24"/>
      <c r="G53" s="23"/>
      <c r="H53" s="23"/>
      <c r="I53" s="24"/>
      <c r="J53" s="24"/>
      <c r="K53" s="24"/>
      <c r="L53" s="9"/>
      <c r="M53" s="9"/>
      <c r="N53" s="15"/>
      <c r="O53" s="15"/>
      <c r="P53" s="15"/>
      <c r="Q53" s="9"/>
      <c r="R53" s="9"/>
      <c r="S53" s="15"/>
      <c r="T53" s="15"/>
      <c r="U53" s="21" t="s">
        <v>4</v>
      </c>
      <c r="V53" s="9"/>
    </row>
    <row r="54" spans="1:22">
      <c r="A54" s="11" t="s">
        <v>58</v>
      </c>
      <c r="B54" s="21">
        <v>7702</v>
      </c>
      <c r="C54" s="21"/>
      <c r="D54" s="24">
        <f t="shared" si="0"/>
        <v>20.4010277328954</v>
      </c>
      <c r="E54" s="24"/>
      <c r="F54" s="24"/>
      <c r="G54" s="21">
        <v>302</v>
      </c>
      <c r="H54" s="21"/>
      <c r="I54" s="24">
        <f t="shared" si="1"/>
        <v>20.391627278865631</v>
      </c>
      <c r="J54" s="24"/>
      <c r="K54" s="24"/>
      <c r="L54" s="9">
        <v>2463</v>
      </c>
      <c r="M54" s="9"/>
      <c r="N54" s="15">
        <f t="shared" si="2"/>
        <v>23.477266228195596</v>
      </c>
      <c r="O54" s="15"/>
      <c r="P54" s="15"/>
      <c r="Q54" s="9">
        <v>1296</v>
      </c>
      <c r="R54" s="9"/>
      <c r="S54" s="15">
        <f t="shared" si="3"/>
        <v>27.645051194539249</v>
      </c>
      <c r="T54" s="15"/>
      <c r="U54" s="21"/>
      <c r="V54" s="9"/>
    </row>
    <row r="55" spans="1:22">
      <c r="A55" s="11" t="s">
        <v>59</v>
      </c>
      <c r="B55" s="21">
        <v>23685</v>
      </c>
      <c r="C55" s="21"/>
      <c r="D55" s="24">
        <f t="shared" si="0"/>
        <v>62.736736153418271</v>
      </c>
      <c r="E55" s="24"/>
      <c r="F55" s="24"/>
      <c r="G55" s="21">
        <v>1008</v>
      </c>
      <c r="H55" s="21"/>
      <c r="I55" s="24">
        <f t="shared" si="1"/>
        <v>68.062120189061446</v>
      </c>
      <c r="J55" s="24"/>
      <c r="K55" s="24"/>
      <c r="L55" s="9">
        <v>7309</v>
      </c>
      <c r="M55" s="9"/>
      <c r="N55" s="15">
        <f t="shared" si="2"/>
        <v>69.669240301210564</v>
      </c>
      <c r="O55" s="15"/>
      <c r="P55" s="15"/>
      <c r="Q55" s="9">
        <v>3165</v>
      </c>
      <c r="R55" s="9"/>
      <c r="S55" s="15">
        <f t="shared" si="3"/>
        <v>67.512798634812285</v>
      </c>
      <c r="T55" s="15"/>
      <c r="U55" s="21"/>
      <c r="V55" s="9"/>
    </row>
    <row r="56" spans="1:22">
      <c r="A56" s="11" t="s">
        <v>57</v>
      </c>
      <c r="B56" s="21">
        <v>6366</v>
      </c>
      <c r="C56" s="21"/>
      <c r="D56" s="24">
        <f t="shared" si="0"/>
        <v>16.862236113686329</v>
      </c>
      <c r="E56" s="24"/>
      <c r="F56" s="24"/>
      <c r="G56" s="21">
        <v>171</v>
      </c>
      <c r="H56" s="21"/>
      <c r="I56" s="24">
        <f t="shared" si="1"/>
        <v>11.546252532072923</v>
      </c>
      <c r="J56" s="24"/>
      <c r="K56" s="24"/>
      <c r="L56" s="9">
        <v>719</v>
      </c>
      <c r="M56" s="9"/>
      <c r="N56" s="15">
        <f t="shared" si="2"/>
        <v>6.8534934705938424</v>
      </c>
      <c r="O56" s="15"/>
      <c r="P56" s="15"/>
      <c r="Q56" s="9">
        <v>227</v>
      </c>
      <c r="R56" s="9"/>
      <c r="S56" s="15">
        <f t="shared" si="3"/>
        <v>4.8421501706484644</v>
      </c>
      <c r="T56" s="15"/>
      <c r="U56" s="21"/>
      <c r="V56" s="9"/>
    </row>
    <row r="57" spans="1:22">
      <c r="A57" s="8" t="s">
        <v>40</v>
      </c>
      <c r="B57" s="23"/>
      <c r="C57" s="23"/>
      <c r="D57" s="24"/>
      <c r="E57" s="24"/>
      <c r="F57" s="24"/>
      <c r="G57" s="23"/>
      <c r="H57" s="23"/>
      <c r="I57" s="24"/>
      <c r="J57" s="24"/>
      <c r="K57" s="24"/>
      <c r="L57" s="9"/>
      <c r="M57" s="9"/>
      <c r="N57" s="15"/>
      <c r="O57" s="15"/>
      <c r="P57" s="15"/>
      <c r="Q57" s="9"/>
      <c r="R57" s="9"/>
      <c r="S57" s="15"/>
      <c r="T57" s="15"/>
      <c r="U57" s="21" t="s">
        <v>4</v>
      </c>
      <c r="V57" s="9"/>
    </row>
    <row r="58" spans="1:22">
      <c r="A58" s="11" t="s">
        <v>50</v>
      </c>
      <c r="B58" s="21">
        <v>19274</v>
      </c>
      <c r="C58" s="21"/>
      <c r="D58" s="24">
        <f t="shared" si="0"/>
        <v>51.05289645855958</v>
      </c>
      <c r="E58" s="24"/>
      <c r="F58" s="24"/>
      <c r="G58" s="21">
        <v>705</v>
      </c>
      <c r="H58" s="21"/>
      <c r="I58" s="24">
        <f t="shared" si="1"/>
        <v>47.602970965563806</v>
      </c>
      <c r="J58" s="24"/>
      <c r="K58" s="24"/>
      <c r="L58" s="16">
        <v>5586</v>
      </c>
      <c r="M58" s="16"/>
      <c r="N58" s="15">
        <f t="shared" si="2"/>
        <v>53.24563911924507</v>
      </c>
      <c r="O58" s="15"/>
      <c r="P58" s="15"/>
      <c r="Q58" s="9">
        <v>2405</v>
      </c>
      <c r="R58" s="9"/>
      <c r="S58" s="15">
        <f t="shared" si="3"/>
        <v>51.301194539249153</v>
      </c>
      <c r="T58" s="15"/>
      <c r="U58" s="21"/>
      <c r="V58" s="9"/>
    </row>
    <row r="59" spans="1:22">
      <c r="A59" s="11" t="s">
        <v>51</v>
      </c>
      <c r="B59" s="21">
        <v>7524</v>
      </c>
      <c r="C59" s="21"/>
      <c r="D59" s="24">
        <f t="shared" si="0"/>
        <v>19.929542023150479</v>
      </c>
      <c r="E59" s="24"/>
      <c r="F59" s="24"/>
      <c r="G59" s="21">
        <v>295</v>
      </c>
      <c r="H59" s="21"/>
      <c r="I59" s="24">
        <f t="shared" si="1"/>
        <v>19.918973666441595</v>
      </c>
      <c r="J59" s="24"/>
      <c r="K59" s="24"/>
      <c r="L59" s="16">
        <v>2446</v>
      </c>
      <c r="M59" s="16"/>
      <c r="N59" s="15">
        <f t="shared" si="2"/>
        <v>23.315222571728146</v>
      </c>
      <c r="O59" s="15"/>
      <c r="P59" s="15"/>
      <c r="Q59" s="9">
        <v>1276</v>
      </c>
      <c r="R59" s="9"/>
      <c r="S59" s="15">
        <f t="shared" si="3"/>
        <v>27.218430034129693</v>
      </c>
      <c r="T59" s="15"/>
      <c r="U59" s="21"/>
      <c r="V59" s="9"/>
    </row>
    <row r="60" spans="1:22">
      <c r="A60" s="11" t="s">
        <v>52</v>
      </c>
      <c r="B60" s="21">
        <v>3977</v>
      </c>
      <c r="C60" s="21"/>
      <c r="D60" s="24">
        <f t="shared" si="0"/>
        <v>10.534262177840171</v>
      </c>
      <c r="E60" s="24"/>
      <c r="F60" s="24"/>
      <c r="G60" s="21">
        <v>293</v>
      </c>
      <c r="H60" s="21"/>
      <c r="I60" s="24">
        <f t="shared" si="1"/>
        <v>19.783929777177583</v>
      </c>
      <c r="J60" s="24"/>
      <c r="K60" s="24"/>
      <c r="L60" s="16">
        <v>1681</v>
      </c>
      <c r="M60" s="16"/>
      <c r="N60" s="15">
        <f t="shared" si="2"/>
        <v>16.023258030692975</v>
      </c>
      <c r="O60" s="15"/>
      <c r="P60" s="15"/>
      <c r="Q60" s="9">
        <v>736</v>
      </c>
      <c r="R60" s="9"/>
      <c r="S60" s="15">
        <f t="shared" si="3"/>
        <v>15.699658703071673</v>
      </c>
      <c r="T60" s="15"/>
      <c r="U60" s="21"/>
      <c r="V60" s="9"/>
    </row>
    <row r="61" spans="1:22">
      <c r="A61" s="11" t="s">
        <v>57</v>
      </c>
      <c r="B61" s="21">
        <v>6978</v>
      </c>
      <c r="C61" s="21"/>
      <c r="D61" s="24">
        <f t="shared" si="0"/>
        <v>18.483299340449765</v>
      </c>
      <c r="E61" s="24"/>
      <c r="F61" s="24"/>
      <c r="G61" s="21">
        <v>188</v>
      </c>
      <c r="H61" s="21"/>
      <c r="I61" s="24">
        <f t="shared" si="1"/>
        <v>12.694125590817015</v>
      </c>
      <c r="J61" s="24"/>
      <c r="K61" s="24"/>
      <c r="L61" s="16">
        <v>778</v>
      </c>
      <c r="M61" s="16"/>
      <c r="N61" s="15">
        <f t="shared" si="2"/>
        <v>7.4158802783338098</v>
      </c>
      <c r="O61" s="15"/>
      <c r="P61" s="15"/>
      <c r="Q61" s="9">
        <v>271</v>
      </c>
      <c r="R61" s="9"/>
      <c r="S61" s="15">
        <f t="shared" si="3"/>
        <v>5.7807167235494878</v>
      </c>
      <c r="T61" s="15"/>
      <c r="U61" s="21"/>
      <c r="V61" s="9"/>
    </row>
    <row r="62" spans="1:22">
      <c r="A62" s="8" t="s">
        <v>16</v>
      </c>
      <c r="B62" s="23"/>
      <c r="C62" s="23"/>
      <c r="D62" s="24"/>
      <c r="E62" s="24"/>
      <c r="F62" s="24"/>
      <c r="G62" s="23"/>
      <c r="H62" s="23"/>
      <c r="I62" s="24"/>
      <c r="J62" s="24"/>
      <c r="K62" s="24"/>
      <c r="L62" s="9"/>
      <c r="M62" s="9"/>
      <c r="N62" s="15"/>
      <c r="O62" s="15"/>
      <c r="P62" s="15"/>
      <c r="Q62" s="9"/>
      <c r="R62" s="9"/>
      <c r="S62" s="15"/>
      <c r="T62" s="15"/>
      <c r="U62" s="21" t="s">
        <v>4</v>
      </c>
      <c r="V62" s="9"/>
    </row>
    <row r="63" spans="1:22">
      <c r="A63" s="11" t="s">
        <v>17</v>
      </c>
      <c r="B63" s="21"/>
      <c r="C63" s="21"/>
      <c r="D63" s="24"/>
      <c r="E63" s="24"/>
      <c r="F63" s="24"/>
      <c r="G63" s="21"/>
      <c r="H63" s="21"/>
      <c r="I63" s="24"/>
      <c r="J63" s="24"/>
      <c r="K63" s="24"/>
      <c r="L63" s="9">
        <v>3065</v>
      </c>
      <c r="M63" s="9"/>
      <c r="N63" s="15">
        <f t="shared" si="2"/>
        <v>29.215518063101708</v>
      </c>
      <c r="O63" s="15"/>
      <c r="P63" s="15"/>
      <c r="Q63" s="9">
        <v>1129</v>
      </c>
      <c r="R63" s="9"/>
      <c r="S63" s="15">
        <f t="shared" si="3"/>
        <v>24.082764505119453</v>
      </c>
      <c r="T63" s="15"/>
      <c r="U63" s="21"/>
      <c r="V63" s="9"/>
    </row>
    <row r="64" spans="1:22">
      <c r="A64" s="11" t="s">
        <v>18</v>
      </c>
      <c r="B64" s="21"/>
      <c r="C64" s="21"/>
      <c r="D64" s="24"/>
      <c r="E64" s="24"/>
      <c r="F64" s="24"/>
      <c r="G64" s="21"/>
      <c r="H64" s="21"/>
      <c r="I64" s="24"/>
      <c r="J64" s="24"/>
      <c r="K64" s="24"/>
      <c r="L64" s="9">
        <v>7426</v>
      </c>
      <c r="M64" s="9"/>
      <c r="N64" s="15">
        <f t="shared" si="2"/>
        <v>70.784481936898288</v>
      </c>
      <c r="O64" s="15"/>
      <c r="P64" s="15"/>
      <c r="Q64" s="9">
        <v>3559</v>
      </c>
      <c r="R64" s="9"/>
      <c r="S64" s="15">
        <f t="shared" si="3"/>
        <v>75.917235494880543</v>
      </c>
      <c r="T64" s="15"/>
      <c r="U64" s="21"/>
      <c r="V64" s="9"/>
    </row>
    <row r="65" spans="1:22">
      <c r="A65" s="8" t="s">
        <v>13</v>
      </c>
      <c r="B65" s="23"/>
      <c r="C65" s="23"/>
      <c r="D65" s="24"/>
      <c r="E65" s="24"/>
      <c r="F65" s="24"/>
      <c r="G65" s="23"/>
      <c r="H65" s="23"/>
      <c r="I65" s="24"/>
      <c r="J65" s="24"/>
      <c r="K65" s="24"/>
      <c r="L65" s="9"/>
      <c r="M65" s="9"/>
      <c r="N65" s="15"/>
      <c r="O65" s="15"/>
      <c r="P65" s="15"/>
      <c r="Q65" s="9"/>
      <c r="R65" s="9"/>
      <c r="S65" s="15"/>
      <c r="T65" s="15"/>
      <c r="U65" s="21" t="s">
        <v>4</v>
      </c>
      <c r="V65" s="9"/>
    </row>
    <row r="66" spans="1:22">
      <c r="A66" s="11" t="s">
        <v>14</v>
      </c>
      <c r="B66" s="21">
        <v>16976</v>
      </c>
      <c r="C66" s="21"/>
      <c r="D66" s="24">
        <f t="shared" si="0"/>
        <v>44.965962969830215</v>
      </c>
      <c r="E66" s="24"/>
      <c r="F66" s="24"/>
      <c r="G66" s="21">
        <v>851</v>
      </c>
      <c r="H66" s="21"/>
      <c r="I66" s="24">
        <f t="shared" si="1"/>
        <v>57.461174881836598</v>
      </c>
      <c r="J66" s="24"/>
      <c r="K66" s="24"/>
      <c r="L66" s="9">
        <v>6498</v>
      </c>
      <c r="M66" s="9"/>
      <c r="N66" s="15">
        <f t="shared" si="2"/>
        <v>61.938804689734063</v>
      </c>
      <c r="O66" s="15"/>
      <c r="P66" s="15"/>
      <c r="Q66" s="9">
        <v>3984</v>
      </c>
      <c r="R66" s="9"/>
      <c r="S66" s="15">
        <f t="shared" si="3"/>
        <v>84.982935153583611</v>
      </c>
      <c r="T66" s="15"/>
      <c r="U66" s="21"/>
      <c r="V66" s="9"/>
    </row>
    <row r="67" spans="1:22">
      <c r="A67" s="11" t="s">
        <v>15</v>
      </c>
      <c r="B67" s="21">
        <v>19861</v>
      </c>
      <c r="C67" s="21"/>
      <c r="D67" s="24">
        <f t="shared" si="0"/>
        <v>52.607739782268958</v>
      </c>
      <c r="E67" s="24"/>
      <c r="F67" s="24"/>
      <c r="G67" s="21">
        <v>607</v>
      </c>
      <c r="H67" s="21"/>
      <c r="I67" s="24">
        <f t="shared" si="1"/>
        <v>40.985820391627279</v>
      </c>
      <c r="J67" s="24"/>
      <c r="K67" s="24"/>
      <c r="L67" s="9">
        <v>3785</v>
      </c>
      <c r="M67" s="9"/>
      <c r="N67" s="15">
        <f t="shared" si="2"/>
        <v>36.078543513487752</v>
      </c>
      <c r="O67" s="15"/>
      <c r="P67" s="15"/>
      <c r="Q67" s="9">
        <v>684</v>
      </c>
      <c r="R67" s="9"/>
      <c r="S67" s="15">
        <f t="shared" si="3"/>
        <v>14.590443686006827</v>
      </c>
      <c r="T67" s="15"/>
      <c r="U67" s="21"/>
      <c r="V67" s="9"/>
    </row>
    <row r="68" spans="1:22">
      <c r="A68" s="11" t="s">
        <v>57</v>
      </c>
      <c r="B68" s="21">
        <v>916</v>
      </c>
      <c r="C68" s="21"/>
      <c r="D68" s="24">
        <f t="shared" si="0"/>
        <v>2.4262972479008291</v>
      </c>
      <c r="E68" s="24"/>
      <c r="F68" s="24"/>
      <c r="G68" s="21">
        <v>23</v>
      </c>
      <c r="H68" s="21"/>
      <c r="I68" s="24">
        <f t="shared" si="1"/>
        <v>1.5530047265361242</v>
      </c>
      <c r="J68" s="24"/>
      <c r="K68" s="24"/>
      <c r="L68" s="9">
        <v>208</v>
      </c>
      <c r="M68" s="9"/>
      <c r="N68" s="15">
        <f t="shared" si="2"/>
        <v>1.9826517967781909</v>
      </c>
      <c r="O68" s="15"/>
      <c r="P68" s="15"/>
      <c r="Q68" s="9">
        <v>20</v>
      </c>
      <c r="R68" s="9"/>
      <c r="S68" s="15">
        <f t="shared" si="3"/>
        <v>0.42662116040955633</v>
      </c>
      <c r="T68" s="15"/>
      <c r="U68" s="21"/>
      <c r="V68" s="9"/>
    </row>
    <row r="69" spans="1:22">
      <c r="A69" s="8" t="s">
        <v>19</v>
      </c>
      <c r="B69" s="23"/>
      <c r="C69" s="23"/>
      <c r="D69" s="24"/>
      <c r="E69" s="24"/>
      <c r="F69" s="24"/>
      <c r="G69" s="23"/>
      <c r="H69" s="23"/>
      <c r="I69" s="24"/>
      <c r="J69" s="24"/>
      <c r="K69" s="24"/>
      <c r="L69" s="9"/>
      <c r="M69" s="9"/>
      <c r="N69" s="15"/>
      <c r="O69" s="15"/>
      <c r="P69" s="15"/>
      <c r="Q69" s="9"/>
      <c r="R69" s="9"/>
      <c r="S69" s="15"/>
      <c r="T69" s="15"/>
      <c r="U69" s="21" t="s">
        <v>4</v>
      </c>
      <c r="V69" s="9"/>
    </row>
    <row r="70" spans="1:22">
      <c r="A70" s="11" t="s">
        <v>14</v>
      </c>
      <c r="B70" s="21">
        <v>19462</v>
      </c>
      <c r="C70" s="21"/>
      <c r="D70" s="24">
        <f t="shared" si="0"/>
        <v>51.550870129526125</v>
      </c>
      <c r="E70" s="24"/>
      <c r="F70" s="24"/>
      <c r="G70" s="21">
        <v>765</v>
      </c>
      <c r="H70" s="21"/>
      <c r="I70" s="24">
        <f t="shared" si="1"/>
        <v>51.654287643484132</v>
      </c>
      <c r="J70" s="24"/>
      <c r="K70" s="24"/>
      <c r="L70" s="9">
        <v>5748</v>
      </c>
      <c r="M70" s="9"/>
      <c r="N70" s="15">
        <f t="shared" si="2"/>
        <v>54.789819845581924</v>
      </c>
      <c r="O70" s="15"/>
      <c r="P70" s="15"/>
      <c r="Q70" s="9">
        <v>2933</v>
      </c>
      <c r="R70" s="9"/>
      <c r="S70" s="15">
        <f t="shared" si="3"/>
        <v>62.563993174061437</v>
      </c>
      <c r="T70" s="15"/>
      <c r="U70" s="21"/>
      <c r="V70" s="9"/>
    </row>
    <row r="71" spans="1:22">
      <c r="A71" s="11" t="s">
        <v>15</v>
      </c>
      <c r="B71" s="21">
        <v>17232</v>
      </c>
      <c r="C71" s="21"/>
      <c r="D71" s="24">
        <f t="shared" si="0"/>
        <v>45.644054777103804</v>
      </c>
      <c r="E71" s="24"/>
      <c r="F71" s="24"/>
      <c r="G71" s="21">
        <v>682</v>
      </c>
      <c r="H71" s="21"/>
      <c r="I71" s="24">
        <f t="shared" si="1"/>
        <v>46.049966239027682</v>
      </c>
      <c r="J71" s="24"/>
      <c r="K71" s="24"/>
      <c r="L71" s="9">
        <v>4358</v>
      </c>
      <c r="M71" s="9"/>
      <c r="N71" s="15">
        <f t="shared" si="2"/>
        <v>41.540367934419983</v>
      </c>
      <c r="O71" s="15"/>
      <c r="P71" s="15"/>
      <c r="Q71" s="9">
        <v>1633</v>
      </c>
      <c r="R71" s="9"/>
      <c r="S71" s="15">
        <f t="shared" si="3"/>
        <v>34.833617747440272</v>
      </c>
      <c r="T71" s="15"/>
      <c r="U71" s="21"/>
      <c r="V71" s="9"/>
    </row>
    <row r="72" spans="1:22">
      <c r="A72" s="11" t="s">
        <v>57</v>
      </c>
      <c r="B72" s="21">
        <v>1059</v>
      </c>
      <c r="C72" s="21"/>
      <c r="D72" s="24">
        <f t="shared" ref="D72:D101" si="4">B72/37753*100</f>
        <v>2.8050750933700632</v>
      </c>
      <c r="E72" s="24"/>
      <c r="F72" s="24"/>
      <c r="G72" s="21">
        <v>34</v>
      </c>
      <c r="H72" s="21"/>
      <c r="I72" s="24">
        <f t="shared" ref="I72:I101" si="5">G72/1481*100</f>
        <v>2.2957461174881835</v>
      </c>
      <c r="J72" s="24"/>
      <c r="K72" s="24"/>
      <c r="L72" s="9">
        <v>385</v>
      </c>
      <c r="M72" s="9"/>
      <c r="N72" s="15">
        <f t="shared" ref="N72:N101" si="6">L72/10491*100</f>
        <v>3.6698122199980934</v>
      </c>
      <c r="O72" s="15"/>
      <c r="P72" s="15"/>
      <c r="Q72" s="9">
        <v>122</v>
      </c>
      <c r="R72" s="9"/>
      <c r="S72" s="15">
        <f t="shared" ref="S72:S101" si="7">Q72/4688*100</f>
        <v>2.6023890784982933</v>
      </c>
      <c r="T72" s="15"/>
      <c r="U72" s="21"/>
      <c r="V72" s="9"/>
    </row>
    <row r="73" spans="1:22">
      <c r="A73" s="8" t="s">
        <v>21</v>
      </c>
      <c r="B73" s="23"/>
      <c r="C73" s="23"/>
      <c r="D73" s="24"/>
      <c r="E73" s="24"/>
      <c r="F73" s="24"/>
      <c r="G73" s="23"/>
      <c r="H73" s="23"/>
      <c r="I73" s="24"/>
      <c r="J73" s="24"/>
      <c r="K73" s="24"/>
      <c r="L73" s="9"/>
      <c r="M73" s="9"/>
      <c r="N73" s="15"/>
      <c r="O73" s="15"/>
      <c r="P73" s="15"/>
      <c r="Q73" s="9"/>
      <c r="R73" s="9"/>
      <c r="S73" s="15"/>
      <c r="T73" s="15"/>
      <c r="U73" s="21" t="s">
        <v>4</v>
      </c>
      <c r="V73" s="9"/>
    </row>
    <row r="74" spans="1:22">
      <c r="A74" s="11" t="s">
        <v>14</v>
      </c>
      <c r="B74" s="21">
        <v>27070</v>
      </c>
      <c r="C74" s="21"/>
      <c r="D74" s="24">
        <f t="shared" si="4"/>
        <v>71.702911026938253</v>
      </c>
      <c r="E74" s="24"/>
      <c r="F74" s="24"/>
      <c r="G74" s="21">
        <v>895</v>
      </c>
      <c r="H74" s="21"/>
      <c r="I74" s="24">
        <f t="shared" si="5"/>
        <v>60.432140445644833</v>
      </c>
      <c r="J74" s="24"/>
      <c r="K74" s="24"/>
      <c r="L74" s="9">
        <v>6393</v>
      </c>
      <c r="M74" s="9"/>
      <c r="N74" s="15">
        <f t="shared" si="6"/>
        <v>60.937946811552756</v>
      </c>
      <c r="O74" s="15"/>
      <c r="P74" s="15"/>
      <c r="Q74" s="9">
        <v>2473</v>
      </c>
      <c r="R74" s="9"/>
      <c r="S74" s="15">
        <f t="shared" si="7"/>
        <v>52.751706484641637</v>
      </c>
      <c r="T74" s="15"/>
      <c r="U74" s="21"/>
      <c r="V74" s="9"/>
    </row>
    <row r="75" spans="1:22">
      <c r="A75" s="11" t="s">
        <v>15</v>
      </c>
      <c r="B75" s="21">
        <v>10368</v>
      </c>
      <c r="C75" s="21"/>
      <c r="D75" s="24">
        <f t="shared" si="4"/>
        <v>27.462718194580564</v>
      </c>
      <c r="E75" s="24"/>
      <c r="F75" s="24"/>
      <c r="G75" s="21">
        <v>577</v>
      </c>
      <c r="H75" s="21"/>
      <c r="I75" s="24">
        <f t="shared" si="5"/>
        <v>38.960162052667116</v>
      </c>
      <c r="J75" s="24"/>
      <c r="K75" s="24"/>
      <c r="L75" s="9">
        <v>4026</v>
      </c>
      <c r="M75" s="9"/>
      <c r="N75" s="15">
        <f t="shared" si="6"/>
        <v>38.375750643408637</v>
      </c>
      <c r="O75" s="15"/>
      <c r="P75" s="15"/>
      <c r="Q75" s="9">
        <v>2199</v>
      </c>
      <c r="R75" s="9"/>
      <c r="S75" s="15">
        <f t="shared" si="7"/>
        <v>46.906996587030719</v>
      </c>
      <c r="T75" s="15"/>
      <c r="U75" s="21"/>
      <c r="V75" s="9"/>
    </row>
    <row r="76" spans="1:22">
      <c r="A76" s="11" t="s">
        <v>57</v>
      </c>
      <c r="B76" s="21">
        <v>385</v>
      </c>
      <c r="C76" s="21"/>
      <c r="D76" s="24">
        <f t="shared" si="4"/>
        <v>1.0197865070325538</v>
      </c>
      <c r="E76" s="24"/>
      <c r="F76" s="24"/>
      <c r="G76" s="21">
        <v>9</v>
      </c>
      <c r="H76" s="21"/>
      <c r="I76" s="24">
        <f t="shared" si="5"/>
        <v>0.60769750168804859</v>
      </c>
      <c r="J76" s="24"/>
      <c r="K76" s="24"/>
      <c r="L76" s="9">
        <v>72</v>
      </c>
      <c r="M76" s="9"/>
      <c r="N76" s="15">
        <f t="shared" si="6"/>
        <v>0.68630254503860455</v>
      </c>
      <c r="O76" s="15"/>
      <c r="P76" s="15"/>
      <c r="Q76" s="9">
        <v>16</v>
      </c>
      <c r="R76" s="9"/>
      <c r="S76" s="15">
        <f t="shared" si="7"/>
        <v>0.34129692832764508</v>
      </c>
      <c r="T76" s="15"/>
      <c r="U76" s="21"/>
      <c r="V76" s="9"/>
    </row>
    <row r="77" spans="1:22">
      <c r="A77" s="8" t="s">
        <v>24</v>
      </c>
      <c r="B77" s="23"/>
      <c r="C77" s="23"/>
      <c r="D77" s="24"/>
      <c r="E77" s="24"/>
      <c r="F77" s="24"/>
      <c r="G77" s="23"/>
      <c r="H77" s="23"/>
      <c r="I77" s="24"/>
      <c r="J77" s="24"/>
      <c r="K77" s="24"/>
      <c r="L77" s="9"/>
      <c r="M77" s="9"/>
      <c r="N77" s="15"/>
      <c r="O77" s="15"/>
      <c r="P77" s="15"/>
      <c r="Q77" s="9"/>
      <c r="R77" s="9"/>
      <c r="S77" s="15"/>
      <c r="T77" s="15"/>
      <c r="U77" s="21" t="s">
        <v>4</v>
      </c>
      <c r="V77" s="9"/>
    </row>
    <row r="78" spans="1:22">
      <c r="A78" s="11" t="s">
        <v>14</v>
      </c>
      <c r="B78" s="21">
        <v>12583</v>
      </c>
      <c r="C78" s="21"/>
      <c r="D78" s="24">
        <f t="shared" si="4"/>
        <v>33.329801605170452</v>
      </c>
      <c r="E78" s="24"/>
      <c r="F78" s="24"/>
      <c r="G78" s="21">
        <v>629</v>
      </c>
      <c r="H78" s="21"/>
      <c r="I78" s="24">
        <f t="shared" si="5"/>
        <v>42.471303173531396</v>
      </c>
      <c r="J78" s="24"/>
      <c r="K78" s="24"/>
      <c r="L78" s="9">
        <v>2744</v>
      </c>
      <c r="M78" s="9"/>
      <c r="N78" s="15">
        <f t="shared" si="6"/>
        <v>26.155752549804596</v>
      </c>
      <c r="O78" s="15"/>
      <c r="P78" s="15"/>
      <c r="Q78" s="9">
        <v>861</v>
      </c>
      <c r="R78" s="9"/>
      <c r="S78" s="15">
        <f t="shared" si="7"/>
        <v>18.366040955631398</v>
      </c>
      <c r="T78" s="15"/>
      <c r="U78" s="21"/>
      <c r="V78" s="9"/>
    </row>
    <row r="79" spans="1:22">
      <c r="A79" s="11" t="s">
        <v>15</v>
      </c>
      <c r="B79" s="21">
        <v>24339</v>
      </c>
      <c r="C79" s="21"/>
      <c r="D79" s="24">
        <f t="shared" si="4"/>
        <v>64.46904881731254</v>
      </c>
      <c r="E79" s="24"/>
      <c r="F79" s="24"/>
      <c r="G79" s="21">
        <v>815</v>
      </c>
      <c r="H79" s="21"/>
      <c r="I79" s="24">
        <f t="shared" si="5"/>
        <v>55.030384875084401</v>
      </c>
      <c r="J79" s="24"/>
      <c r="K79" s="24"/>
      <c r="L79" s="9">
        <v>7616</v>
      </c>
      <c r="M79" s="9"/>
      <c r="N79" s="15">
        <f t="shared" si="6"/>
        <v>72.595558097416841</v>
      </c>
      <c r="O79" s="15"/>
      <c r="P79" s="15"/>
      <c r="Q79" s="9">
        <v>3790</v>
      </c>
      <c r="R79" s="9"/>
      <c r="S79" s="15">
        <f t="shared" si="7"/>
        <v>80.844709897610926</v>
      </c>
      <c r="T79" s="15"/>
      <c r="U79" s="21"/>
      <c r="V79" s="9"/>
    </row>
    <row r="80" spans="1:22">
      <c r="A80" s="11" t="s">
        <v>57</v>
      </c>
      <c r="B80" s="21">
        <v>831</v>
      </c>
      <c r="C80" s="21"/>
      <c r="D80" s="24">
        <f t="shared" si="4"/>
        <v>2.2011495775170182</v>
      </c>
      <c r="E80" s="24"/>
      <c r="F80" s="24"/>
      <c r="G80" s="21">
        <v>37</v>
      </c>
      <c r="H80" s="21"/>
      <c r="I80" s="24">
        <f t="shared" si="5"/>
        <v>2.4983119513842</v>
      </c>
      <c r="J80" s="24"/>
      <c r="K80" s="24"/>
      <c r="L80" s="9">
        <v>131</v>
      </c>
      <c r="M80" s="9"/>
      <c r="N80" s="15">
        <f t="shared" si="6"/>
        <v>1.2486893527785721</v>
      </c>
      <c r="O80" s="15"/>
      <c r="P80" s="15"/>
      <c r="Q80" s="9">
        <v>37</v>
      </c>
      <c r="R80" s="9"/>
      <c r="S80" s="15">
        <f t="shared" si="7"/>
        <v>0.7892491467576791</v>
      </c>
      <c r="T80" s="15"/>
      <c r="U80" s="21"/>
      <c r="V80" s="9"/>
    </row>
    <row r="81" spans="1:22">
      <c r="A81" s="8" t="s">
        <v>23</v>
      </c>
      <c r="B81" s="23"/>
      <c r="C81" s="23"/>
      <c r="D81" s="24"/>
      <c r="E81" s="24"/>
      <c r="F81" s="24"/>
      <c r="G81" s="23"/>
      <c r="H81" s="23"/>
      <c r="I81" s="24"/>
      <c r="J81" s="24"/>
      <c r="K81" s="24"/>
      <c r="L81" s="9"/>
      <c r="M81" s="9"/>
      <c r="N81" s="15"/>
      <c r="O81" s="15"/>
      <c r="P81" s="15"/>
      <c r="Q81" s="9"/>
      <c r="R81" s="9"/>
      <c r="S81" s="15"/>
      <c r="T81" s="15"/>
      <c r="U81" s="21" t="s">
        <v>4</v>
      </c>
      <c r="V81" s="9"/>
    </row>
    <row r="82" spans="1:22">
      <c r="A82" s="11" t="s">
        <v>14</v>
      </c>
      <c r="B82" s="21">
        <v>10402</v>
      </c>
      <c r="C82" s="21"/>
      <c r="D82" s="24">
        <f t="shared" si="4"/>
        <v>27.552777262734086</v>
      </c>
      <c r="E82" s="24"/>
      <c r="F82" s="24"/>
      <c r="G82" s="21">
        <v>351</v>
      </c>
      <c r="H82" s="21"/>
      <c r="I82" s="24">
        <f t="shared" si="5"/>
        <v>23.700202565833898</v>
      </c>
      <c r="J82" s="24"/>
      <c r="K82" s="24"/>
      <c r="L82" s="9">
        <v>2245</v>
      </c>
      <c r="M82" s="9"/>
      <c r="N82" s="15">
        <f t="shared" si="6"/>
        <v>21.399294633495376</v>
      </c>
      <c r="O82" s="15"/>
      <c r="P82" s="15"/>
      <c r="Q82" s="9">
        <v>663</v>
      </c>
      <c r="R82" s="9"/>
      <c r="S82" s="15">
        <f t="shared" si="7"/>
        <v>14.142491467576793</v>
      </c>
      <c r="T82" s="15"/>
      <c r="U82" s="21"/>
      <c r="V82" s="9"/>
    </row>
    <row r="83" spans="1:22">
      <c r="A83" s="11" t="s">
        <v>15</v>
      </c>
      <c r="B83" s="21">
        <v>26617</v>
      </c>
      <c r="C83" s="21"/>
      <c r="D83" s="24">
        <f t="shared" si="4"/>
        <v>70.50300638359866</v>
      </c>
      <c r="E83" s="24"/>
      <c r="F83" s="24"/>
      <c r="G83" s="21">
        <v>1102</v>
      </c>
      <c r="H83" s="21"/>
      <c r="I83" s="24">
        <f t="shared" si="5"/>
        <v>74.40918298446995</v>
      </c>
      <c r="J83" s="24"/>
      <c r="K83" s="24"/>
      <c r="L83" s="9">
        <v>8132</v>
      </c>
      <c r="M83" s="9"/>
      <c r="N83" s="15">
        <f t="shared" si="6"/>
        <v>77.514059670193504</v>
      </c>
      <c r="O83" s="15"/>
      <c r="P83" s="15"/>
      <c r="Q83" s="9">
        <v>4001</v>
      </c>
      <c r="R83" s="9"/>
      <c r="S83" s="15">
        <f t="shared" si="7"/>
        <v>85.345563139931741</v>
      </c>
      <c r="T83" s="15"/>
      <c r="U83" s="21"/>
      <c r="V83" s="9"/>
    </row>
    <row r="84" spans="1:22">
      <c r="A84" s="11" t="s">
        <v>57</v>
      </c>
      <c r="B84" s="21">
        <v>734</v>
      </c>
      <c r="C84" s="21"/>
      <c r="D84" s="24">
        <f t="shared" si="4"/>
        <v>1.9442163536672583</v>
      </c>
      <c r="E84" s="24"/>
      <c r="F84" s="24"/>
      <c r="G84" s="21">
        <v>28</v>
      </c>
      <c r="H84" s="21"/>
      <c r="I84" s="24">
        <f t="shared" si="5"/>
        <v>1.8906144496961512</v>
      </c>
      <c r="J84" s="24"/>
      <c r="K84" s="24"/>
      <c r="L84" s="9">
        <v>114</v>
      </c>
      <c r="M84" s="9"/>
      <c r="N84" s="15">
        <f t="shared" si="6"/>
        <v>1.0866456963111237</v>
      </c>
      <c r="O84" s="15"/>
      <c r="P84" s="15"/>
      <c r="Q84" s="9">
        <v>24</v>
      </c>
      <c r="R84" s="9"/>
      <c r="S84" s="15">
        <f t="shared" si="7"/>
        <v>0.51194539249146753</v>
      </c>
      <c r="T84" s="15"/>
      <c r="U84" s="21"/>
      <c r="V84" s="9"/>
    </row>
    <row r="85" spans="1:22">
      <c r="A85" s="8" t="s">
        <v>22</v>
      </c>
      <c r="B85" s="23"/>
      <c r="C85" s="23"/>
      <c r="D85" s="24"/>
      <c r="E85" s="24"/>
      <c r="F85" s="24"/>
      <c r="G85" s="23"/>
      <c r="H85" s="23"/>
      <c r="I85" s="24"/>
      <c r="J85" s="24"/>
      <c r="K85" s="24"/>
      <c r="L85" s="9"/>
      <c r="M85" s="9"/>
      <c r="N85" s="15"/>
      <c r="O85" s="15"/>
      <c r="P85" s="15"/>
      <c r="Q85" s="9"/>
      <c r="R85" s="9"/>
      <c r="S85" s="15"/>
      <c r="T85" s="15"/>
      <c r="U85" s="21" t="s">
        <v>4</v>
      </c>
      <c r="V85" s="9"/>
    </row>
    <row r="86" spans="1:22">
      <c r="A86" s="11" t="s">
        <v>14</v>
      </c>
      <c r="B86" s="21">
        <v>3624</v>
      </c>
      <c r="C86" s="21"/>
      <c r="D86" s="24">
        <f t="shared" si="4"/>
        <v>9.5992371467168169</v>
      </c>
      <c r="E86" s="24"/>
      <c r="F86" s="24"/>
      <c r="G86" s="21">
        <v>125</v>
      </c>
      <c r="H86" s="21"/>
      <c r="I86" s="24">
        <f t="shared" si="5"/>
        <v>8.4402430790006751</v>
      </c>
      <c r="J86" s="24"/>
      <c r="K86" s="24"/>
      <c r="L86" s="9">
        <v>517</v>
      </c>
      <c r="M86" s="9"/>
      <c r="N86" s="15">
        <f t="shared" si="6"/>
        <v>4.928033552568869</v>
      </c>
      <c r="O86" s="15"/>
      <c r="P86" s="15"/>
      <c r="Q86" s="9">
        <v>75</v>
      </c>
      <c r="R86" s="9"/>
      <c r="S86" s="15">
        <f t="shared" si="7"/>
        <v>1.5998293515358359</v>
      </c>
      <c r="T86" s="15"/>
      <c r="U86" s="21"/>
      <c r="V86" s="9"/>
    </row>
    <row r="87" spans="1:22">
      <c r="A87" s="11" t="s">
        <v>15</v>
      </c>
      <c r="B87" s="21">
        <v>33296</v>
      </c>
      <c r="C87" s="21"/>
      <c r="D87" s="24">
        <f t="shared" si="4"/>
        <v>88.194315683521836</v>
      </c>
      <c r="E87" s="24"/>
      <c r="F87" s="24"/>
      <c r="G87" s="21">
        <v>1328</v>
      </c>
      <c r="H87" s="21"/>
      <c r="I87" s="24">
        <f t="shared" si="5"/>
        <v>89.669142471303175</v>
      </c>
      <c r="J87" s="24"/>
      <c r="K87" s="24"/>
      <c r="L87" s="9">
        <v>9854</v>
      </c>
      <c r="M87" s="9"/>
      <c r="N87" s="15">
        <f t="shared" si="6"/>
        <v>93.928128872366784</v>
      </c>
      <c r="O87" s="15"/>
      <c r="P87" s="15"/>
      <c r="Q87" s="9">
        <v>4580</v>
      </c>
      <c r="R87" s="9"/>
      <c r="S87" s="15">
        <f t="shared" si="7"/>
        <v>97.696245733788402</v>
      </c>
      <c r="T87" s="15"/>
      <c r="U87" s="21"/>
      <c r="V87" s="9"/>
    </row>
    <row r="88" spans="1:22">
      <c r="A88" s="11" t="s">
        <v>57</v>
      </c>
      <c r="B88" s="21">
        <v>833</v>
      </c>
      <c r="C88" s="21"/>
      <c r="D88" s="24">
        <f t="shared" si="4"/>
        <v>2.2064471697613435</v>
      </c>
      <c r="E88" s="24"/>
      <c r="F88" s="24"/>
      <c r="G88" s="21">
        <v>28</v>
      </c>
      <c r="H88" s="21"/>
      <c r="I88" s="24">
        <f t="shared" si="5"/>
        <v>1.8906144496961512</v>
      </c>
      <c r="J88" s="24"/>
      <c r="K88" s="24"/>
      <c r="L88" s="9">
        <v>120</v>
      </c>
      <c r="M88" s="9"/>
      <c r="N88" s="15">
        <f t="shared" si="6"/>
        <v>1.143837575064341</v>
      </c>
      <c r="O88" s="15"/>
      <c r="P88" s="15"/>
      <c r="Q88" s="9">
        <v>33</v>
      </c>
      <c r="R88" s="9"/>
      <c r="S88" s="15">
        <f t="shared" si="7"/>
        <v>0.7039249146757679</v>
      </c>
      <c r="T88" s="15"/>
      <c r="U88" s="21"/>
      <c r="V88" s="9"/>
    </row>
    <row r="89" spans="1:22">
      <c r="A89" s="8" t="s">
        <v>47</v>
      </c>
      <c r="B89" s="23"/>
      <c r="C89" s="23"/>
      <c r="D89" s="24"/>
      <c r="E89" s="24"/>
      <c r="F89" s="24"/>
      <c r="G89" s="23"/>
      <c r="H89" s="23"/>
      <c r="I89" s="24"/>
      <c r="J89" s="24"/>
      <c r="K89" s="24"/>
      <c r="L89" s="9"/>
      <c r="M89" s="9"/>
      <c r="N89" s="15"/>
      <c r="O89" s="15"/>
      <c r="P89" s="15"/>
      <c r="Q89" s="9"/>
      <c r="R89" s="9"/>
      <c r="S89" s="15"/>
      <c r="T89" s="15"/>
      <c r="U89" s="21" t="s">
        <v>4</v>
      </c>
      <c r="V89" s="9"/>
    </row>
    <row r="90" spans="1:22">
      <c r="A90" s="11" t="s">
        <v>14</v>
      </c>
      <c r="B90" s="21">
        <v>7535</v>
      </c>
      <c r="C90" s="21"/>
      <c r="D90" s="24">
        <f t="shared" si="4"/>
        <v>19.958678780494267</v>
      </c>
      <c r="E90" s="24"/>
      <c r="F90" s="24"/>
      <c r="G90" s="21">
        <v>435</v>
      </c>
      <c r="H90" s="21"/>
      <c r="I90" s="24">
        <f t="shared" si="5"/>
        <v>29.372045914922353</v>
      </c>
      <c r="J90" s="24"/>
      <c r="K90" s="24"/>
      <c r="L90" s="9">
        <v>1868</v>
      </c>
      <c r="M90" s="9"/>
      <c r="N90" s="15">
        <f t="shared" si="6"/>
        <v>17.805738251834907</v>
      </c>
      <c r="O90" s="15"/>
      <c r="P90" s="15"/>
      <c r="Q90" s="9">
        <v>1292</v>
      </c>
      <c r="R90" s="9"/>
      <c r="S90" s="15">
        <f t="shared" si="7"/>
        <v>27.559726962457336</v>
      </c>
      <c r="T90" s="15"/>
      <c r="U90" s="21"/>
      <c r="V90" s="9"/>
    </row>
    <row r="91" spans="1:22">
      <c r="A91" s="11" t="s">
        <v>15</v>
      </c>
      <c r="B91" s="21">
        <v>25649</v>
      </c>
      <c r="C91" s="21"/>
      <c r="D91" s="24">
        <f t="shared" si="4"/>
        <v>67.938971737345383</v>
      </c>
      <c r="E91" s="24"/>
      <c r="F91" s="24"/>
      <c r="G91" s="21">
        <v>883</v>
      </c>
      <c r="H91" s="21"/>
      <c r="I91" s="24">
        <f t="shared" si="5"/>
        <v>59.621877110060773</v>
      </c>
      <c r="J91" s="24"/>
      <c r="K91" s="24"/>
      <c r="L91" s="9">
        <v>7482</v>
      </c>
      <c r="M91" s="9"/>
      <c r="N91" s="15">
        <f t="shared" si="6"/>
        <v>71.318272805261657</v>
      </c>
      <c r="O91" s="15"/>
      <c r="P91" s="15"/>
      <c r="Q91" s="9">
        <v>2991</v>
      </c>
      <c r="R91" s="9"/>
      <c r="S91" s="15">
        <f t="shared" si="7"/>
        <v>63.801194539249153</v>
      </c>
      <c r="T91" s="15"/>
      <c r="U91" s="21"/>
      <c r="V91" s="9"/>
    </row>
    <row r="92" spans="1:22">
      <c r="A92" s="11" t="s">
        <v>57</v>
      </c>
      <c r="B92" s="21">
        <v>4569</v>
      </c>
      <c r="C92" s="21"/>
      <c r="D92" s="24">
        <f t="shared" si="4"/>
        <v>12.102349482160358</v>
      </c>
      <c r="E92" s="24"/>
      <c r="F92" s="24"/>
      <c r="G92" s="21">
        <v>163</v>
      </c>
      <c r="H92" s="21"/>
      <c r="I92" s="24">
        <f t="shared" si="5"/>
        <v>11.00607697501688</v>
      </c>
      <c r="J92" s="24"/>
      <c r="K92" s="24"/>
      <c r="L92" s="9">
        <v>1141</v>
      </c>
      <c r="M92" s="9"/>
      <c r="N92" s="15">
        <f t="shared" si="6"/>
        <v>10.87598894290344</v>
      </c>
      <c r="O92" s="15"/>
      <c r="P92" s="15"/>
      <c r="Q92" s="9">
        <v>405</v>
      </c>
      <c r="R92" s="9"/>
      <c r="S92" s="15">
        <f t="shared" si="7"/>
        <v>8.6390784982935145</v>
      </c>
      <c r="T92" s="15"/>
      <c r="U92" s="21"/>
      <c r="V92" s="9"/>
    </row>
    <row r="93" spans="1:22">
      <c r="A93" s="8" t="s">
        <v>48</v>
      </c>
      <c r="B93" s="23"/>
      <c r="C93" s="23"/>
      <c r="D93" s="24"/>
      <c r="E93" s="24"/>
      <c r="F93" s="24"/>
      <c r="G93" s="23"/>
      <c r="H93" s="23"/>
      <c r="I93" s="24"/>
      <c r="J93" s="24"/>
      <c r="K93" s="24"/>
      <c r="L93" s="9"/>
      <c r="M93" s="9"/>
      <c r="N93" s="15"/>
      <c r="O93" s="15"/>
      <c r="P93" s="15"/>
      <c r="Q93" s="9"/>
      <c r="R93" s="9"/>
      <c r="S93" s="15"/>
      <c r="T93" s="15"/>
      <c r="U93" s="21" t="s">
        <v>4</v>
      </c>
      <c r="V93" s="9"/>
    </row>
    <row r="94" spans="1:22">
      <c r="A94" s="11" t="s">
        <v>14</v>
      </c>
      <c r="B94" s="21">
        <v>1957</v>
      </c>
      <c r="C94" s="21"/>
      <c r="D94" s="24">
        <f t="shared" si="4"/>
        <v>5.1836940110719674</v>
      </c>
      <c r="E94" s="24"/>
      <c r="F94" s="24"/>
      <c r="G94" s="21">
        <v>111</v>
      </c>
      <c r="H94" s="21"/>
      <c r="I94" s="24">
        <f t="shared" si="5"/>
        <v>7.4949358541526001</v>
      </c>
      <c r="J94" s="24"/>
      <c r="K94" s="24"/>
      <c r="L94" s="9">
        <v>655</v>
      </c>
      <c r="M94" s="9"/>
      <c r="N94" s="15">
        <f t="shared" si="6"/>
        <v>6.2434467638928606</v>
      </c>
      <c r="O94" s="15"/>
      <c r="P94" s="15"/>
      <c r="Q94" s="9">
        <v>357</v>
      </c>
      <c r="R94" s="9"/>
      <c r="S94" s="15">
        <f t="shared" si="7"/>
        <v>7.6151877133105801</v>
      </c>
      <c r="T94" s="15"/>
      <c r="U94" s="21"/>
      <c r="V94" s="9"/>
    </row>
    <row r="95" spans="1:22">
      <c r="A95" s="11" t="s">
        <v>15</v>
      </c>
      <c r="B95" s="21">
        <v>31211</v>
      </c>
      <c r="C95" s="21"/>
      <c r="D95" s="24">
        <f t="shared" si="4"/>
        <v>82.671575768813071</v>
      </c>
      <c r="E95" s="24"/>
      <c r="F95" s="24"/>
      <c r="G95" s="21">
        <v>1206</v>
      </c>
      <c r="H95" s="21"/>
      <c r="I95" s="24">
        <f t="shared" si="5"/>
        <v>81.431465226198512</v>
      </c>
      <c r="J95" s="24"/>
      <c r="K95" s="24"/>
      <c r="L95" s="9">
        <v>8688</v>
      </c>
      <c r="M95" s="9"/>
      <c r="N95" s="15">
        <f t="shared" si="6"/>
        <v>82.813840434658275</v>
      </c>
      <c r="O95" s="15"/>
      <c r="P95" s="15"/>
      <c r="Q95" s="9">
        <v>3926</v>
      </c>
      <c r="R95" s="9"/>
      <c r="S95" s="15">
        <f t="shared" si="7"/>
        <v>83.74573378839591</v>
      </c>
      <c r="T95" s="15"/>
      <c r="U95" s="21"/>
      <c r="V95" s="9"/>
    </row>
    <row r="96" spans="1:22">
      <c r="A96" s="11" t="s">
        <v>57</v>
      </c>
      <c r="B96" s="21">
        <v>4585</v>
      </c>
      <c r="C96" s="21"/>
      <c r="D96" s="24">
        <f t="shared" si="4"/>
        <v>12.144730220114958</v>
      </c>
      <c r="E96" s="24"/>
      <c r="F96" s="24"/>
      <c r="G96" s="21">
        <v>164</v>
      </c>
      <c r="H96" s="21"/>
      <c r="I96" s="24">
        <f t="shared" si="5"/>
        <v>11.073598919648886</v>
      </c>
      <c r="J96" s="24"/>
      <c r="K96" s="24"/>
      <c r="L96" s="9">
        <v>1148</v>
      </c>
      <c r="M96" s="9"/>
      <c r="N96" s="15">
        <f t="shared" si="6"/>
        <v>10.942712801448859</v>
      </c>
      <c r="O96" s="15"/>
      <c r="P96" s="15"/>
      <c r="Q96" s="9">
        <v>405</v>
      </c>
      <c r="R96" s="9"/>
      <c r="S96" s="15">
        <f t="shared" si="7"/>
        <v>8.6390784982935145</v>
      </c>
      <c r="T96" s="15"/>
      <c r="U96" s="21"/>
      <c r="V96" s="9"/>
    </row>
    <row r="97" spans="1:22">
      <c r="A97" s="8" t="s">
        <v>49</v>
      </c>
      <c r="B97" s="23"/>
      <c r="C97" s="23"/>
      <c r="D97" s="24"/>
      <c r="E97" s="24"/>
      <c r="F97" s="24"/>
      <c r="G97" s="23"/>
      <c r="H97" s="23"/>
      <c r="I97" s="24"/>
      <c r="J97" s="24"/>
      <c r="K97" s="24"/>
      <c r="L97" s="9"/>
      <c r="M97" s="9"/>
      <c r="N97" s="15"/>
      <c r="O97" s="15"/>
      <c r="P97" s="15"/>
      <c r="Q97" s="9"/>
      <c r="R97" s="9"/>
      <c r="S97" s="15"/>
      <c r="T97" s="15"/>
      <c r="U97" s="21" t="s">
        <v>4</v>
      </c>
      <c r="V97" s="9"/>
    </row>
    <row r="98" spans="1:22">
      <c r="A98" s="11">
        <v>1</v>
      </c>
      <c r="B98" s="21">
        <v>20531</v>
      </c>
      <c r="C98" s="21"/>
      <c r="D98" s="24">
        <f t="shared" si="4"/>
        <v>54.382433184117815</v>
      </c>
      <c r="E98" s="24"/>
      <c r="F98" s="24"/>
      <c r="G98" s="21">
        <v>773</v>
      </c>
      <c r="H98" s="21"/>
      <c r="I98" s="24">
        <f t="shared" si="5"/>
        <v>52.194463200540177</v>
      </c>
      <c r="J98" s="24"/>
      <c r="K98" s="24"/>
      <c r="L98" s="9">
        <v>7475</v>
      </c>
      <c r="M98" s="9"/>
      <c r="N98" s="15">
        <f t="shared" si="6"/>
        <v>71.251548946716241</v>
      </c>
      <c r="O98" s="15"/>
      <c r="P98" s="15"/>
      <c r="Q98" s="9">
        <v>3813</v>
      </c>
      <c r="R98" s="9"/>
      <c r="S98" s="15">
        <f t="shared" si="7"/>
        <v>81.335324232081902</v>
      </c>
      <c r="T98" s="15"/>
      <c r="U98" s="21"/>
      <c r="V98" s="9"/>
    </row>
    <row r="99" spans="1:22">
      <c r="A99" s="11">
        <v>2</v>
      </c>
      <c r="B99" s="21">
        <v>10783</v>
      </c>
      <c r="C99" s="21"/>
      <c r="D99" s="24">
        <f t="shared" si="4"/>
        <v>28.561968585277992</v>
      </c>
      <c r="E99" s="24"/>
      <c r="F99" s="24"/>
      <c r="G99" s="21">
        <v>426</v>
      </c>
      <c r="H99" s="21"/>
      <c r="I99" s="24">
        <f t="shared" si="5"/>
        <v>28.764348413234302</v>
      </c>
      <c r="J99" s="24"/>
      <c r="K99" s="24"/>
      <c r="L99" s="9">
        <v>2253</v>
      </c>
      <c r="M99" s="9"/>
      <c r="N99" s="15">
        <f t="shared" si="6"/>
        <v>21.475550471832999</v>
      </c>
      <c r="O99" s="15"/>
      <c r="P99" s="15"/>
      <c r="Q99" s="9">
        <v>738</v>
      </c>
      <c r="R99" s="9"/>
      <c r="S99" s="15">
        <f t="shared" si="7"/>
        <v>15.74232081911263</v>
      </c>
      <c r="T99" s="15"/>
      <c r="U99" s="21"/>
      <c r="V99" s="9"/>
    </row>
    <row r="100" spans="1:22">
      <c r="A100" s="11">
        <v>3</v>
      </c>
      <c r="B100" s="21">
        <v>4861</v>
      </c>
      <c r="C100" s="21"/>
      <c r="D100" s="24">
        <f t="shared" si="4"/>
        <v>12.875797949831803</v>
      </c>
      <c r="E100" s="24"/>
      <c r="F100" s="24"/>
      <c r="G100" s="21">
        <v>215</v>
      </c>
      <c r="H100" s="21"/>
      <c r="I100" s="24">
        <f t="shared" si="5"/>
        <v>14.517218095881162</v>
      </c>
      <c r="J100" s="24"/>
      <c r="K100" s="24"/>
      <c r="L100" s="9">
        <v>624</v>
      </c>
      <c r="M100" s="9"/>
      <c r="N100" s="15">
        <f t="shared" si="6"/>
        <v>5.9479553903345721</v>
      </c>
      <c r="O100" s="15"/>
      <c r="P100" s="15"/>
      <c r="Q100" s="9">
        <v>118</v>
      </c>
      <c r="R100" s="9"/>
      <c r="S100" s="15">
        <f t="shared" si="7"/>
        <v>2.5170648464163823</v>
      </c>
      <c r="T100" s="15"/>
      <c r="U100" s="21"/>
      <c r="V100" s="9"/>
    </row>
    <row r="101" spans="1:22">
      <c r="A101" s="17" t="s">
        <v>45</v>
      </c>
      <c r="B101" s="22">
        <v>1578</v>
      </c>
      <c r="C101" s="22"/>
      <c r="D101" s="25">
        <f t="shared" si="4"/>
        <v>4.1798002807723886</v>
      </c>
      <c r="E101" s="25"/>
      <c r="F101" s="25"/>
      <c r="G101" s="22">
        <v>67</v>
      </c>
      <c r="H101" s="22"/>
      <c r="I101" s="25">
        <f t="shared" si="5"/>
        <v>4.5239702903443622</v>
      </c>
      <c r="J101" s="25"/>
      <c r="K101" s="25"/>
      <c r="L101" s="18">
        <v>139</v>
      </c>
      <c r="M101" s="18"/>
      <c r="N101" s="19">
        <f t="shared" si="6"/>
        <v>1.3249451911161949</v>
      </c>
      <c r="O101" s="19"/>
      <c r="P101" s="19"/>
      <c r="Q101" s="18">
        <v>19</v>
      </c>
      <c r="R101" s="18"/>
      <c r="S101" s="19">
        <f t="shared" si="7"/>
        <v>0.40529010238907848</v>
      </c>
      <c r="T101" s="19"/>
      <c r="U101" s="22"/>
      <c r="V101" s="18"/>
    </row>
    <row r="102" spans="1:22">
      <c r="A102" s="73" t="s">
        <v>60</v>
      </c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</row>
    <row r="103" spans="1:22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</row>
  </sheetData>
  <mergeCells count="20">
    <mergeCell ref="A2:V2"/>
    <mergeCell ref="N4:O4"/>
    <mergeCell ref="Q4:R4"/>
    <mergeCell ref="S4:T4"/>
    <mergeCell ref="A3:A4"/>
    <mergeCell ref="U3:V4"/>
    <mergeCell ref="Q3:T3"/>
    <mergeCell ref="L3:O3"/>
    <mergeCell ref="G3:J3"/>
    <mergeCell ref="B3:E3"/>
    <mergeCell ref="B4:C4"/>
    <mergeCell ref="D4:E4"/>
    <mergeCell ref="G4:H4"/>
    <mergeCell ref="I4:J4"/>
    <mergeCell ref="L4:M4"/>
    <mergeCell ref="B6:E6"/>
    <mergeCell ref="G6:J6"/>
    <mergeCell ref="L6:O6"/>
    <mergeCell ref="Q6:T6"/>
    <mergeCell ref="A102:V10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DD06-1D0A-4008-A5E5-95E28A220BD5}">
  <dimension ref="A2:G112"/>
  <sheetViews>
    <sheetView zoomScale="70" zoomScaleNormal="70" workbookViewId="0">
      <selection activeCell="N36" sqref="N36"/>
    </sheetView>
  </sheetViews>
  <sheetFormatPr defaultColWidth="8.75" defaultRowHeight="18.75"/>
  <cols>
    <col min="1" max="1" width="25.625" style="1" customWidth="1"/>
    <col min="2" max="6" width="10.625" style="5" customWidth="1"/>
    <col min="7" max="7" width="10.625" style="2" customWidth="1"/>
    <col min="8" max="16384" width="8.75" style="5"/>
  </cols>
  <sheetData>
    <row r="2" spans="1:7" ht="30" customHeight="1">
      <c r="A2" s="83" t="s">
        <v>84</v>
      </c>
      <c r="B2" s="83"/>
      <c r="C2" s="83"/>
      <c r="D2" s="83"/>
      <c r="E2" s="83"/>
      <c r="F2" s="83"/>
      <c r="G2" s="83"/>
    </row>
    <row r="3" spans="1:7">
      <c r="A3" s="29" t="s">
        <v>20</v>
      </c>
      <c r="B3" s="28" t="s">
        <v>80</v>
      </c>
      <c r="C3" s="12" t="s">
        <v>81</v>
      </c>
      <c r="D3" s="12" t="s">
        <v>82</v>
      </c>
      <c r="E3" s="81" t="s">
        <v>69</v>
      </c>
      <c r="F3" s="81"/>
      <c r="G3" s="30" t="s">
        <v>64</v>
      </c>
    </row>
    <row r="4" spans="1:7">
      <c r="A4" s="8" t="s">
        <v>70</v>
      </c>
      <c r="B4" s="21">
        <v>11850</v>
      </c>
      <c r="C4" s="31">
        <v>5421</v>
      </c>
      <c r="D4" s="31"/>
      <c r="E4" s="21"/>
      <c r="F4" s="21"/>
      <c r="G4" s="32"/>
    </row>
    <row r="5" spans="1:7">
      <c r="A5" s="8" t="s">
        <v>71</v>
      </c>
      <c r="B5" s="21"/>
      <c r="C5" s="21"/>
      <c r="D5" s="33"/>
      <c r="E5" s="33"/>
      <c r="F5" s="33"/>
      <c r="G5" s="34"/>
    </row>
    <row r="6" spans="1:7">
      <c r="A6" s="11" t="s">
        <v>15</v>
      </c>
      <c r="B6" s="21">
        <v>8221</v>
      </c>
      <c r="C6" s="21">
        <v>4064</v>
      </c>
      <c r="D6" s="33">
        <v>1</v>
      </c>
      <c r="E6" s="33"/>
      <c r="F6" s="33"/>
      <c r="G6" s="34"/>
    </row>
    <row r="7" spans="1:7">
      <c r="A7" s="11" t="s">
        <v>14</v>
      </c>
      <c r="B7" s="21">
        <v>3629</v>
      </c>
      <c r="C7" s="21">
        <v>1357</v>
      </c>
      <c r="D7" s="33">
        <v>0.70699999999999996</v>
      </c>
      <c r="E7" s="33">
        <v>0.66500000000000004</v>
      </c>
      <c r="F7" s="33">
        <v>0.752</v>
      </c>
      <c r="G7" s="34" t="s">
        <v>4</v>
      </c>
    </row>
    <row r="8" spans="1:7">
      <c r="A8" s="8" t="s">
        <v>53</v>
      </c>
      <c r="B8" s="21"/>
      <c r="C8" s="21"/>
      <c r="D8" s="21"/>
      <c r="E8" s="21"/>
      <c r="F8" s="21"/>
      <c r="G8" s="13"/>
    </row>
    <row r="9" spans="1:7">
      <c r="A9" s="11" t="s">
        <v>72</v>
      </c>
      <c r="B9" s="21">
        <v>518</v>
      </c>
      <c r="C9" s="21">
        <v>167</v>
      </c>
      <c r="D9" s="33">
        <v>1</v>
      </c>
      <c r="E9" s="33"/>
      <c r="F9" s="33"/>
      <c r="G9" s="34"/>
    </row>
    <row r="10" spans="1:7">
      <c r="A10" s="11" t="s">
        <v>28</v>
      </c>
      <c r="B10" s="21">
        <v>634</v>
      </c>
      <c r="C10" s="21">
        <v>280</v>
      </c>
      <c r="D10" s="35">
        <v>1.419</v>
      </c>
      <c r="E10" s="35">
        <v>1.171</v>
      </c>
      <c r="F10" s="35">
        <v>1.718</v>
      </c>
      <c r="G10" s="34" t="s">
        <v>4</v>
      </c>
    </row>
    <row r="11" spans="1:7">
      <c r="A11" s="11" t="s">
        <v>29</v>
      </c>
      <c r="B11" s="21">
        <v>835</v>
      </c>
      <c r="C11" s="21">
        <v>340</v>
      </c>
      <c r="D11" s="35">
        <v>1.2410000000000001</v>
      </c>
      <c r="E11" s="35">
        <v>1.0309999999999999</v>
      </c>
      <c r="F11" s="35">
        <v>1.494</v>
      </c>
      <c r="G11" s="34">
        <v>2.1999999999999999E-2</v>
      </c>
    </row>
    <row r="12" spans="1:7">
      <c r="A12" s="11" t="s">
        <v>30</v>
      </c>
      <c r="B12" s="21">
        <v>1255</v>
      </c>
      <c r="C12" s="21">
        <v>522</v>
      </c>
      <c r="D12" s="35">
        <v>1.2829999999999999</v>
      </c>
      <c r="E12" s="35">
        <v>1.077</v>
      </c>
      <c r="F12" s="35">
        <v>1.5269999999999999</v>
      </c>
      <c r="G12" s="34">
        <v>5.0000000000000001E-3</v>
      </c>
    </row>
    <row r="13" spans="1:7">
      <c r="A13" s="11" t="s">
        <v>31</v>
      </c>
      <c r="B13" s="21">
        <v>1629</v>
      </c>
      <c r="C13" s="21">
        <v>693</v>
      </c>
      <c r="D13" s="35">
        <v>1.4379999999999999</v>
      </c>
      <c r="E13" s="35">
        <v>1.2150000000000001</v>
      </c>
      <c r="F13" s="35">
        <v>1.7030000000000001</v>
      </c>
      <c r="G13" s="34" t="s">
        <v>4</v>
      </c>
    </row>
    <row r="14" spans="1:7">
      <c r="A14" s="11" t="s">
        <v>32</v>
      </c>
      <c r="B14" s="21">
        <v>1668</v>
      </c>
      <c r="C14" s="21">
        <v>764</v>
      </c>
      <c r="D14" s="35">
        <v>1.5169999999999999</v>
      </c>
      <c r="E14" s="35">
        <v>1.2829999999999999</v>
      </c>
      <c r="F14" s="35">
        <v>1.794</v>
      </c>
      <c r="G14" s="34" t="s">
        <v>4</v>
      </c>
    </row>
    <row r="15" spans="1:7">
      <c r="A15" s="11" t="s">
        <v>33</v>
      </c>
      <c r="B15" s="21">
        <v>1637</v>
      </c>
      <c r="C15" s="21">
        <v>729</v>
      </c>
      <c r="D15" s="35">
        <v>1.45</v>
      </c>
      <c r="E15" s="35">
        <v>1.2250000000000001</v>
      </c>
      <c r="F15" s="35">
        <v>1.7150000000000001</v>
      </c>
      <c r="G15" s="34" t="s">
        <v>4</v>
      </c>
    </row>
    <row r="16" spans="1:7">
      <c r="A16" s="11" t="s">
        <v>34</v>
      </c>
      <c r="B16" s="21">
        <v>1369</v>
      </c>
      <c r="C16" s="21">
        <v>626</v>
      </c>
      <c r="D16" s="35">
        <v>1.5229999999999999</v>
      </c>
      <c r="E16" s="35">
        <v>1.284</v>
      </c>
      <c r="F16" s="35">
        <v>1.806</v>
      </c>
      <c r="G16" s="34" t="s">
        <v>4</v>
      </c>
    </row>
    <row r="17" spans="1:7">
      <c r="A17" s="11" t="s">
        <v>35</v>
      </c>
      <c r="B17" s="21">
        <v>917</v>
      </c>
      <c r="C17" s="21">
        <v>474</v>
      </c>
      <c r="D17" s="35">
        <v>1.87</v>
      </c>
      <c r="E17" s="35">
        <v>1.5680000000000001</v>
      </c>
      <c r="F17" s="35">
        <v>2.2309999999999999</v>
      </c>
      <c r="G17" s="34" t="s">
        <v>4</v>
      </c>
    </row>
    <row r="18" spans="1:7">
      <c r="A18" s="11" t="s">
        <v>36</v>
      </c>
      <c r="B18" s="21">
        <v>674</v>
      </c>
      <c r="C18" s="21">
        <v>364</v>
      </c>
      <c r="D18" s="35">
        <v>2.0459999999999998</v>
      </c>
      <c r="E18" s="35">
        <v>1.704</v>
      </c>
      <c r="F18" s="35">
        <v>2.4580000000000002</v>
      </c>
      <c r="G18" s="34" t="s">
        <v>4</v>
      </c>
    </row>
    <row r="19" spans="1:7">
      <c r="A19" s="11" t="s">
        <v>37</v>
      </c>
      <c r="B19" s="21">
        <v>447</v>
      </c>
      <c r="C19" s="21">
        <v>288</v>
      </c>
      <c r="D19" s="35">
        <v>2.4729999999999999</v>
      </c>
      <c r="E19" s="35">
        <v>2.044</v>
      </c>
      <c r="F19" s="35">
        <v>2.992</v>
      </c>
      <c r="G19" s="34" t="s">
        <v>4</v>
      </c>
    </row>
    <row r="20" spans="1:7">
      <c r="A20" s="11" t="s">
        <v>38</v>
      </c>
      <c r="B20" s="21">
        <v>267</v>
      </c>
      <c r="C20" s="21">
        <v>174</v>
      </c>
      <c r="D20" s="35">
        <v>2.8660000000000001</v>
      </c>
      <c r="E20" s="35">
        <v>2.3180000000000001</v>
      </c>
      <c r="F20" s="35">
        <v>3.5449999999999999</v>
      </c>
      <c r="G20" s="34" t="s">
        <v>4</v>
      </c>
    </row>
    <row r="21" spans="1:7">
      <c r="A21" s="8" t="s">
        <v>3</v>
      </c>
      <c r="B21" s="21"/>
      <c r="C21" s="21"/>
      <c r="D21" s="33"/>
      <c r="E21" s="33"/>
      <c r="F21" s="33"/>
      <c r="G21" s="34"/>
    </row>
    <row r="22" spans="1:7">
      <c r="A22" s="11" t="s">
        <v>54</v>
      </c>
      <c r="B22" s="21">
        <v>9415</v>
      </c>
      <c r="C22" s="21">
        <v>4267</v>
      </c>
      <c r="D22" s="33">
        <v>1</v>
      </c>
      <c r="E22" s="33"/>
      <c r="F22" s="33"/>
      <c r="G22" s="34"/>
    </row>
    <row r="23" spans="1:7">
      <c r="A23" s="11" t="s">
        <v>55</v>
      </c>
      <c r="B23" s="21">
        <v>1834</v>
      </c>
      <c r="C23" s="21">
        <v>925</v>
      </c>
      <c r="D23" s="33">
        <v>1.2989999999999999</v>
      </c>
      <c r="E23" s="33">
        <v>1.21</v>
      </c>
      <c r="F23" s="33">
        <v>1.395</v>
      </c>
      <c r="G23" s="34" t="s">
        <v>4</v>
      </c>
    </row>
    <row r="24" spans="1:7">
      <c r="A24" s="11" t="s">
        <v>56</v>
      </c>
      <c r="B24" s="21">
        <v>524</v>
      </c>
      <c r="C24" s="21">
        <v>198</v>
      </c>
      <c r="D24" s="33">
        <v>0.90100000000000002</v>
      </c>
      <c r="E24" s="33">
        <v>0.78100000000000003</v>
      </c>
      <c r="F24" s="33">
        <v>1.0389999999999999</v>
      </c>
      <c r="G24" s="34">
        <v>0.152</v>
      </c>
    </row>
    <row r="25" spans="1:7">
      <c r="A25" s="8" t="s">
        <v>25</v>
      </c>
      <c r="B25" s="21"/>
      <c r="C25" s="21"/>
      <c r="D25" s="33"/>
      <c r="E25" s="33"/>
      <c r="F25" s="33"/>
      <c r="G25" s="34"/>
    </row>
    <row r="26" spans="1:7">
      <c r="A26" s="11">
        <v>0</v>
      </c>
      <c r="B26" s="21">
        <v>9931</v>
      </c>
      <c r="C26" s="21">
        <v>4351</v>
      </c>
      <c r="D26" s="33">
        <v>1</v>
      </c>
      <c r="E26" s="33"/>
      <c r="F26" s="33"/>
      <c r="G26" s="34"/>
    </row>
    <row r="27" spans="1:7">
      <c r="A27" s="11">
        <v>1</v>
      </c>
      <c r="B27" s="21">
        <v>1535</v>
      </c>
      <c r="C27" s="21">
        <v>846</v>
      </c>
      <c r="D27" s="33">
        <v>1.3640000000000001</v>
      </c>
      <c r="E27" s="33">
        <v>1.2669999999999999</v>
      </c>
      <c r="F27" s="33">
        <v>1.4690000000000001</v>
      </c>
      <c r="G27" s="34" t="s">
        <v>4</v>
      </c>
    </row>
    <row r="28" spans="1:7">
      <c r="A28" s="11" t="s">
        <v>26</v>
      </c>
      <c r="B28" s="21">
        <v>384</v>
      </c>
      <c r="C28" s="21">
        <v>224</v>
      </c>
      <c r="D28" s="33">
        <v>1.5529999999999999</v>
      </c>
      <c r="E28" s="33">
        <v>1.3580000000000001</v>
      </c>
      <c r="F28" s="33">
        <v>1.7769999999999999</v>
      </c>
      <c r="G28" s="34" t="s">
        <v>4</v>
      </c>
    </row>
    <row r="29" spans="1:7">
      <c r="A29" s="8" t="s">
        <v>8</v>
      </c>
      <c r="B29" s="21"/>
      <c r="C29" s="21"/>
      <c r="D29" s="33"/>
      <c r="E29" s="33"/>
      <c r="F29" s="33"/>
      <c r="G29" s="34"/>
    </row>
    <row r="30" spans="1:7">
      <c r="A30" s="11">
        <v>1</v>
      </c>
      <c r="B30" s="21">
        <v>1797</v>
      </c>
      <c r="C30" s="21">
        <v>733</v>
      </c>
      <c r="D30" s="33">
        <v>1</v>
      </c>
      <c r="E30" s="33"/>
      <c r="F30" s="33"/>
      <c r="G30" s="34"/>
    </row>
    <row r="31" spans="1:7">
      <c r="A31" s="11">
        <v>2</v>
      </c>
      <c r="B31" s="21">
        <v>3947</v>
      </c>
      <c r="C31" s="21">
        <v>1736</v>
      </c>
      <c r="D31" s="33">
        <v>1.1399999999999999</v>
      </c>
      <c r="E31" s="33">
        <v>1.046</v>
      </c>
      <c r="F31" s="33">
        <v>1.2430000000000001</v>
      </c>
      <c r="G31" s="34">
        <v>3.0000000000000001E-3</v>
      </c>
    </row>
    <row r="32" spans="1:7">
      <c r="A32" s="11">
        <v>3</v>
      </c>
      <c r="B32" s="21">
        <v>1830</v>
      </c>
      <c r="C32" s="21">
        <v>839</v>
      </c>
      <c r="D32" s="33">
        <v>1.218</v>
      </c>
      <c r="E32" s="33">
        <v>1.1040000000000001</v>
      </c>
      <c r="F32" s="33">
        <v>1.345</v>
      </c>
      <c r="G32" s="34" t="s">
        <v>4</v>
      </c>
    </row>
    <row r="33" spans="1:7">
      <c r="A33" s="11">
        <v>4</v>
      </c>
      <c r="B33" s="21">
        <v>3099</v>
      </c>
      <c r="C33" s="21">
        <v>1568</v>
      </c>
      <c r="D33" s="33">
        <v>1.4370000000000001</v>
      </c>
      <c r="E33" s="33">
        <v>1.3169999999999999</v>
      </c>
      <c r="F33" s="33">
        <v>1.569</v>
      </c>
      <c r="G33" s="34" t="s">
        <v>4</v>
      </c>
    </row>
    <row r="34" spans="1:7">
      <c r="A34" s="8" t="s">
        <v>9</v>
      </c>
      <c r="B34" s="21"/>
      <c r="C34" s="21"/>
      <c r="D34" s="33"/>
      <c r="E34" s="33"/>
      <c r="F34" s="33"/>
      <c r="G34" s="34"/>
    </row>
    <row r="35" spans="1:7">
      <c r="A35" s="11">
        <v>0</v>
      </c>
      <c r="B35" s="21">
        <v>3378</v>
      </c>
      <c r="C35" s="21">
        <v>1474</v>
      </c>
      <c r="D35" s="33">
        <v>1</v>
      </c>
      <c r="E35" s="33"/>
      <c r="F35" s="33"/>
      <c r="G35" s="34"/>
    </row>
    <row r="36" spans="1:7">
      <c r="A36" s="11">
        <v>1</v>
      </c>
      <c r="B36" s="21">
        <v>4329</v>
      </c>
      <c r="C36" s="21">
        <v>1928</v>
      </c>
      <c r="D36" s="33">
        <v>1.0629999999999999</v>
      </c>
      <c r="E36" s="33">
        <v>0.99299999999999999</v>
      </c>
      <c r="F36" s="33">
        <v>1.1379999999999999</v>
      </c>
      <c r="G36" s="34">
        <v>7.8E-2</v>
      </c>
    </row>
    <row r="37" spans="1:7">
      <c r="A37" s="11">
        <v>2</v>
      </c>
      <c r="B37" s="21">
        <v>1453</v>
      </c>
      <c r="C37" s="21">
        <v>724</v>
      </c>
      <c r="D37" s="33">
        <v>1.1990000000000001</v>
      </c>
      <c r="E37" s="33">
        <v>1.097</v>
      </c>
      <c r="F37" s="33">
        <v>1.3109999999999999</v>
      </c>
      <c r="G37" s="34" t="s">
        <v>4</v>
      </c>
    </row>
    <row r="38" spans="1:7">
      <c r="A38" s="11">
        <v>3</v>
      </c>
      <c r="B38" s="21">
        <v>1528</v>
      </c>
      <c r="C38" s="21">
        <v>717</v>
      </c>
      <c r="D38" s="33">
        <v>1.157</v>
      </c>
      <c r="E38" s="33">
        <v>1.0580000000000001</v>
      </c>
      <c r="F38" s="33">
        <v>1.2649999999999999</v>
      </c>
      <c r="G38" s="34">
        <v>1E-3</v>
      </c>
    </row>
    <row r="39" spans="1:7">
      <c r="A39" s="8" t="s">
        <v>5</v>
      </c>
      <c r="B39" s="21"/>
      <c r="C39" s="21"/>
      <c r="D39" s="33"/>
      <c r="E39" s="33"/>
      <c r="F39" s="33"/>
      <c r="G39" s="34"/>
    </row>
    <row r="40" spans="1:7">
      <c r="A40" s="11" t="s">
        <v>73</v>
      </c>
      <c r="B40" s="21">
        <v>4967</v>
      </c>
      <c r="C40" s="21">
        <v>1959</v>
      </c>
      <c r="D40" s="33">
        <v>1</v>
      </c>
      <c r="E40" s="33"/>
      <c r="F40" s="33"/>
      <c r="G40" s="34"/>
    </row>
    <row r="41" spans="1:7">
      <c r="A41" s="11" t="s">
        <v>74</v>
      </c>
      <c r="B41" s="21">
        <v>5833</v>
      </c>
      <c r="C41" s="21">
        <v>2981</v>
      </c>
      <c r="D41" s="33">
        <v>1.5569999999999999</v>
      </c>
      <c r="E41" s="33">
        <v>1.4710000000000001</v>
      </c>
      <c r="F41" s="33">
        <v>1.649</v>
      </c>
      <c r="G41" s="34" t="s">
        <v>4</v>
      </c>
    </row>
    <row r="42" spans="1:7">
      <c r="A42" s="8" t="s">
        <v>40</v>
      </c>
      <c r="B42" s="21"/>
      <c r="C42" s="21"/>
      <c r="D42" s="33"/>
      <c r="E42" s="33"/>
      <c r="F42" s="33"/>
      <c r="G42" s="34"/>
    </row>
    <row r="43" spans="1:7">
      <c r="A43" s="11" t="s">
        <v>75</v>
      </c>
      <c r="B43" s="21">
        <v>6458</v>
      </c>
      <c r="C43" s="21">
        <v>2959</v>
      </c>
      <c r="D43" s="33">
        <v>1</v>
      </c>
      <c r="E43" s="33"/>
      <c r="F43" s="33"/>
      <c r="G43" s="34"/>
    </row>
    <row r="44" spans="1:7">
      <c r="A44" s="11" t="s">
        <v>76</v>
      </c>
      <c r="B44" s="21">
        <v>3065</v>
      </c>
      <c r="C44" s="21">
        <v>1067</v>
      </c>
      <c r="D44" s="33">
        <v>0.745</v>
      </c>
      <c r="E44" s="33">
        <v>0.69399999999999995</v>
      </c>
      <c r="F44" s="33">
        <v>0.79900000000000004</v>
      </c>
      <c r="G44" s="34" t="s">
        <v>4</v>
      </c>
    </row>
    <row r="45" spans="1:7" ht="15" customHeight="1">
      <c r="A45" s="11" t="s">
        <v>77</v>
      </c>
      <c r="B45" s="21">
        <v>1555</v>
      </c>
      <c r="C45" s="21">
        <v>1004</v>
      </c>
      <c r="D45" s="33">
        <v>2.1619999999999999</v>
      </c>
      <c r="E45" s="33">
        <v>2.012</v>
      </c>
      <c r="F45" s="33">
        <v>2.323</v>
      </c>
      <c r="G45" s="34" t="s">
        <v>4</v>
      </c>
    </row>
    <row r="46" spans="1:7">
      <c r="A46" s="8" t="s">
        <v>16</v>
      </c>
      <c r="B46" s="21"/>
      <c r="C46" s="21"/>
      <c r="D46" s="34"/>
      <c r="E46" s="34"/>
      <c r="F46" s="34"/>
      <c r="G46" s="34"/>
    </row>
    <row r="47" spans="1:7">
      <c r="A47" s="11" t="s">
        <v>17</v>
      </c>
      <c r="B47" s="21">
        <v>3169</v>
      </c>
      <c r="C47" s="21">
        <v>1380</v>
      </c>
      <c r="D47" s="33">
        <v>1</v>
      </c>
      <c r="E47" s="33"/>
      <c r="F47" s="33"/>
      <c r="G47" s="34"/>
    </row>
    <row r="48" spans="1:7">
      <c r="A48" s="11" t="s">
        <v>18</v>
      </c>
      <c r="B48" s="21">
        <v>8681</v>
      </c>
      <c r="C48" s="21">
        <v>4041</v>
      </c>
      <c r="D48" s="33">
        <v>1.109</v>
      </c>
      <c r="E48" s="33">
        <v>1.0429999999999999</v>
      </c>
      <c r="F48" s="33">
        <v>1.1779999999999999</v>
      </c>
      <c r="G48" s="34">
        <v>1E-3</v>
      </c>
    </row>
    <row r="49" spans="1:7">
      <c r="A49" s="8" t="s">
        <v>13</v>
      </c>
      <c r="B49" s="21"/>
      <c r="C49" s="21"/>
      <c r="D49" s="33"/>
      <c r="E49" s="33"/>
      <c r="F49" s="33"/>
      <c r="G49" s="34"/>
    </row>
    <row r="50" spans="1:7">
      <c r="A50" s="11" t="s">
        <v>15</v>
      </c>
      <c r="B50" s="21">
        <v>3149</v>
      </c>
      <c r="C50" s="21">
        <v>1584</v>
      </c>
      <c r="D50" s="33">
        <v>1</v>
      </c>
      <c r="E50" s="33"/>
      <c r="F50" s="33"/>
      <c r="G50" s="34"/>
    </row>
    <row r="51" spans="1:7">
      <c r="A51" s="11" t="s">
        <v>14</v>
      </c>
      <c r="B51" s="21">
        <v>8560</v>
      </c>
      <c r="C51" s="21">
        <v>3765</v>
      </c>
      <c r="D51" s="33">
        <v>0.91100000000000003</v>
      </c>
      <c r="E51" s="33">
        <v>0.85899999999999999</v>
      </c>
      <c r="F51" s="33">
        <v>0.96599999999999997</v>
      </c>
      <c r="G51" s="34">
        <v>2E-3</v>
      </c>
    </row>
    <row r="52" spans="1:7">
      <c r="A52" s="8" t="s">
        <v>19</v>
      </c>
      <c r="B52" s="21"/>
      <c r="C52" s="21"/>
      <c r="D52" s="33"/>
      <c r="E52" s="33"/>
      <c r="F52" s="33"/>
      <c r="G52" s="34"/>
    </row>
    <row r="53" spans="1:7">
      <c r="A53" s="11" t="s">
        <v>15</v>
      </c>
      <c r="B53" s="21">
        <v>4207</v>
      </c>
      <c r="C53" s="21">
        <v>2144</v>
      </c>
      <c r="D53" s="33">
        <v>1</v>
      </c>
      <c r="E53" s="33"/>
      <c r="F53" s="33"/>
      <c r="G53" s="34"/>
    </row>
    <row r="54" spans="1:7">
      <c r="A54" s="11" t="s">
        <v>14</v>
      </c>
      <c r="B54" s="21">
        <v>7265</v>
      </c>
      <c r="C54" s="21">
        <v>3122</v>
      </c>
      <c r="D54" s="33">
        <v>0.68200000000000005</v>
      </c>
      <c r="E54" s="33">
        <v>0.64600000000000002</v>
      </c>
      <c r="F54" s="33">
        <v>0.72099999999999997</v>
      </c>
      <c r="G54" s="34" t="s">
        <v>4</v>
      </c>
    </row>
    <row r="55" spans="1:7">
      <c r="A55" s="8" t="s">
        <v>21</v>
      </c>
      <c r="B55" s="21"/>
      <c r="C55" s="21"/>
      <c r="D55" s="33"/>
      <c r="E55" s="33"/>
      <c r="F55" s="33"/>
      <c r="G55" s="34"/>
    </row>
    <row r="56" spans="1:7">
      <c r="A56" s="11" t="s">
        <v>14</v>
      </c>
      <c r="B56" s="21">
        <v>6979</v>
      </c>
      <c r="C56" s="21">
        <v>3291</v>
      </c>
      <c r="D56" s="33">
        <v>1</v>
      </c>
      <c r="E56" s="33"/>
      <c r="F56" s="33"/>
      <c r="G56" s="34"/>
    </row>
    <row r="57" spans="1:7">
      <c r="A57" s="11" t="s">
        <v>15</v>
      </c>
      <c r="B57" s="21">
        <v>4871</v>
      </c>
      <c r="C57" s="21">
        <v>2130</v>
      </c>
      <c r="D57" s="33">
        <v>0.94799999999999995</v>
      </c>
      <c r="E57" s="33">
        <v>0.89700000000000002</v>
      </c>
      <c r="F57" s="33">
        <v>1.0009999999999999</v>
      </c>
      <c r="G57" s="34">
        <v>5.2999999999999999E-2</v>
      </c>
    </row>
    <row r="58" spans="1:7">
      <c r="A58" s="8" t="s">
        <v>24</v>
      </c>
      <c r="B58" s="21"/>
      <c r="C58" s="21"/>
      <c r="D58" s="33"/>
      <c r="E58" s="33"/>
      <c r="F58" s="33"/>
      <c r="G58" s="34"/>
    </row>
    <row r="59" spans="1:7">
      <c r="A59" s="11" t="s">
        <v>14</v>
      </c>
      <c r="B59" s="21">
        <v>2511</v>
      </c>
      <c r="C59" s="21">
        <v>1336</v>
      </c>
      <c r="D59" s="33">
        <v>1</v>
      </c>
      <c r="E59" s="33"/>
      <c r="F59" s="33"/>
      <c r="G59" s="34"/>
    </row>
    <row r="60" spans="1:7">
      <c r="A60" s="11" t="s">
        <v>15</v>
      </c>
      <c r="B60" s="21">
        <v>9339</v>
      </c>
      <c r="C60" s="21">
        <v>4085</v>
      </c>
      <c r="D60" s="33">
        <v>0.72199999999999998</v>
      </c>
      <c r="E60" s="33">
        <v>0.67800000000000005</v>
      </c>
      <c r="F60" s="33">
        <v>0.76800000000000002</v>
      </c>
      <c r="G60" s="34" t="s">
        <v>4</v>
      </c>
    </row>
    <row r="61" spans="1:7">
      <c r="A61" s="8" t="s">
        <v>23</v>
      </c>
      <c r="B61" s="21"/>
      <c r="C61" s="21"/>
      <c r="D61" s="33"/>
      <c r="E61" s="33"/>
      <c r="F61" s="33"/>
      <c r="G61" s="34"/>
    </row>
    <row r="62" spans="1:7">
      <c r="A62" s="11" t="s">
        <v>14</v>
      </c>
      <c r="B62" s="21">
        <v>2093</v>
      </c>
      <c r="C62" s="21">
        <v>1102</v>
      </c>
      <c r="D62" s="33">
        <v>1</v>
      </c>
      <c r="E62" s="33"/>
      <c r="F62" s="33"/>
      <c r="G62" s="34"/>
    </row>
    <row r="63" spans="1:7">
      <c r="A63" s="11" t="s">
        <v>15</v>
      </c>
      <c r="B63" s="21">
        <v>9757</v>
      </c>
      <c r="C63" s="21">
        <v>4319</v>
      </c>
      <c r="D63" s="33">
        <v>0.77</v>
      </c>
      <c r="E63" s="33">
        <v>0.72099999999999997</v>
      </c>
      <c r="F63" s="33">
        <v>0.82299999999999995</v>
      </c>
      <c r="G63" s="34" t="s">
        <v>4</v>
      </c>
    </row>
    <row r="64" spans="1:7">
      <c r="A64" s="8" t="s">
        <v>22</v>
      </c>
      <c r="B64" s="21"/>
      <c r="C64" s="21"/>
      <c r="D64" s="33"/>
      <c r="E64" s="33"/>
      <c r="F64" s="33"/>
      <c r="G64" s="34"/>
    </row>
    <row r="65" spans="1:7">
      <c r="A65" s="11" t="s">
        <v>14</v>
      </c>
      <c r="B65" s="21">
        <v>318</v>
      </c>
      <c r="C65" s="21">
        <v>196</v>
      </c>
      <c r="D65" s="33">
        <v>1</v>
      </c>
      <c r="E65" s="33"/>
      <c r="F65" s="33"/>
      <c r="G65" s="34"/>
    </row>
    <row r="66" spans="1:7">
      <c r="A66" s="11" t="s">
        <v>15</v>
      </c>
      <c r="B66" s="21">
        <v>11532</v>
      </c>
      <c r="C66" s="21">
        <v>5225</v>
      </c>
      <c r="D66" s="33">
        <v>0.59799999999999998</v>
      </c>
      <c r="E66" s="33">
        <v>0.51800000000000002</v>
      </c>
      <c r="F66" s="33">
        <v>0.68899999999999995</v>
      </c>
      <c r="G66" s="34" t="s">
        <v>4</v>
      </c>
    </row>
    <row r="67" spans="1:7">
      <c r="A67" s="8" t="s">
        <v>47</v>
      </c>
      <c r="B67" s="21"/>
      <c r="C67" s="21"/>
      <c r="D67" s="33"/>
      <c r="E67" s="33"/>
      <c r="F67" s="33"/>
      <c r="G67" s="34"/>
    </row>
    <row r="68" spans="1:7">
      <c r="A68" s="11" t="s">
        <v>14</v>
      </c>
      <c r="B68" s="21">
        <v>2526</v>
      </c>
      <c r="C68" s="21">
        <v>1102</v>
      </c>
      <c r="D68" s="33">
        <v>1</v>
      </c>
      <c r="E68" s="33"/>
      <c r="F68" s="33"/>
      <c r="G68" s="34"/>
    </row>
    <row r="69" spans="1:7">
      <c r="A69" s="11" t="s">
        <v>15</v>
      </c>
      <c r="B69" s="21">
        <v>8161</v>
      </c>
      <c r="C69" s="21">
        <v>3755</v>
      </c>
      <c r="D69" s="33">
        <v>1.0269999999999999</v>
      </c>
      <c r="E69" s="33">
        <v>0.96099999999999997</v>
      </c>
      <c r="F69" s="33">
        <v>1.099</v>
      </c>
      <c r="G69" s="34">
        <v>0.43099999999999999</v>
      </c>
    </row>
    <row r="70" spans="1:7">
      <c r="A70" s="8" t="s">
        <v>48</v>
      </c>
      <c r="B70" s="21"/>
      <c r="C70" s="21"/>
      <c r="D70" s="33"/>
      <c r="E70" s="33"/>
      <c r="F70" s="33"/>
      <c r="G70" s="34"/>
    </row>
    <row r="71" spans="1:7">
      <c r="A71" s="11" t="s">
        <v>14</v>
      </c>
      <c r="B71" s="21">
        <v>783</v>
      </c>
      <c r="C71" s="21">
        <v>338</v>
      </c>
      <c r="D71" s="33">
        <v>1</v>
      </c>
      <c r="E71" s="33"/>
      <c r="F71" s="33"/>
      <c r="G71" s="34"/>
    </row>
    <row r="72" spans="1:7">
      <c r="A72" s="11" t="s">
        <v>15</v>
      </c>
      <c r="B72" s="21">
        <v>9904</v>
      </c>
      <c r="C72" s="21">
        <v>4519</v>
      </c>
      <c r="D72" s="33">
        <v>1.07</v>
      </c>
      <c r="E72" s="33">
        <v>0.95799999999999996</v>
      </c>
      <c r="F72" s="33">
        <v>1.1950000000000001</v>
      </c>
      <c r="G72" s="34">
        <v>0.22900000000000001</v>
      </c>
    </row>
    <row r="73" spans="1:7">
      <c r="A73" s="8" t="s">
        <v>49</v>
      </c>
      <c r="B73" s="21"/>
      <c r="C73" s="21"/>
      <c r="D73" s="21"/>
      <c r="E73" s="33"/>
      <c r="F73" s="33"/>
      <c r="G73" s="34"/>
    </row>
    <row r="74" spans="1:7">
      <c r="A74" s="11">
        <v>1</v>
      </c>
      <c r="B74" s="36">
        <v>9133</v>
      </c>
      <c r="C74" s="21">
        <v>3891</v>
      </c>
      <c r="D74" s="33">
        <v>1</v>
      </c>
      <c r="E74" s="33"/>
      <c r="F74" s="33"/>
      <c r="G74" s="34"/>
    </row>
    <row r="75" spans="1:7">
      <c r="A75" s="11">
        <v>2</v>
      </c>
      <c r="B75" s="36">
        <v>2166</v>
      </c>
      <c r="C75" s="21">
        <v>1181</v>
      </c>
      <c r="D75" s="33">
        <v>1.4079999999999999</v>
      </c>
      <c r="E75" s="33">
        <v>1.319</v>
      </c>
      <c r="F75" s="33">
        <v>1.5029999999999999</v>
      </c>
      <c r="G75" s="34" t="s">
        <v>4</v>
      </c>
    </row>
    <row r="76" spans="1:7">
      <c r="A76" s="17" t="s">
        <v>78</v>
      </c>
      <c r="B76" s="37">
        <v>551</v>
      </c>
      <c r="C76" s="22">
        <v>349</v>
      </c>
      <c r="D76" s="38">
        <v>1.9590000000000001</v>
      </c>
      <c r="E76" s="38">
        <v>1.756</v>
      </c>
      <c r="F76" s="38">
        <v>2.1869999999999998</v>
      </c>
      <c r="G76" s="39" t="s">
        <v>4</v>
      </c>
    </row>
    <row r="77" spans="1:7" ht="36" customHeight="1">
      <c r="A77" s="84" t="s">
        <v>79</v>
      </c>
      <c r="B77" s="84"/>
      <c r="C77" s="84"/>
      <c r="D77" s="84"/>
      <c r="E77" s="84"/>
      <c r="F77" s="84"/>
      <c r="G77" s="84"/>
    </row>
    <row r="78" spans="1:7">
      <c r="A78" s="40"/>
      <c r="B78" s="40"/>
      <c r="C78" s="40"/>
      <c r="D78" s="40"/>
      <c r="E78" s="40"/>
      <c r="F78" s="40"/>
      <c r="G78" s="40"/>
    </row>
    <row r="112" spans="2:2">
      <c r="B112" s="41"/>
    </row>
  </sheetData>
  <mergeCells count="3">
    <mergeCell ref="A2:G2"/>
    <mergeCell ref="E3:F3"/>
    <mergeCell ref="A77:G77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99"/>
  <sheetViews>
    <sheetView zoomScale="70" zoomScaleNormal="70" workbookViewId="0">
      <selection activeCell="O16" sqref="O16"/>
    </sheetView>
  </sheetViews>
  <sheetFormatPr defaultColWidth="8.75" defaultRowHeight="18.75"/>
  <cols>
    <col min="1" max="1" width="25.625" style="1" customWidth="1"/>
    <col min="2" max="2" width="10.75" style="5" customWidth="1"/>
    <col min="3" max="3" width="7.75" style="5" customWidth="1"/>
    <col min="4" max="4" width="10.75" style="4" customWidth="1"/>
    <col min="5" max="5" width="7.75" style="4" customWidth="1"/>
    <col min="6" max="6" width="5.75" style="4" customWidth="1"/>
    <col min="7" max="7" width="10.75" style="5" customWidth="1"/>
    <col min="8" max="8" width="7.75" style="5" customWidth="1"/>
    <col min="9" max="9" width="10.75" style="4" customWidth="1"/>
    <col min="10" max="10" width="7.75" style="4" customWidth="1"/>
    <col min="11" max="11" width="10.625" style="2" customWidth="1"/>
    <col min="12" max="12" width="3.625" style="5" customWidth="1"/>
    <col min="13" max="16384" width="8.75" style="5"/>
  </cols>
  <sheetData>
    <row r="2" spans="1:12" ht="30" customHeight="1">
      <c r="A2" s="75" t="s">
        <v>85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>
      <c r="A3" s="80" t="s">
        <v>20</v>
      </c>
      <c r="B3" s="81" t="s">
        <v>62</v>
      </c>
      <c r="C3" s="81"/>
      <c r="D3" s="81"/>
      <c r="E3" s="81"/>
      <c r="F3" s="10"/>
      <c r="G3" s="81" t="s">
        <v>63</v>
      </c>
      <c r="H3" s="81"/>
      <c r="I3" s="81"/>
      <c r="J3" s="81"/>
      <c r="K3" s="86" t="s">
        <v>64</v>
      </c>
      <c r="L3" s="87"/>
    </row>
    <row r="4" spans="1:12">
      <c r="A4" s="78"/>
      <c r="B4" s="77" t="s">
        <v>0</v>
      </c>
      <c r="C4" s="77"/>
      <c r="D4" s="76" t="s">
        <v>1</v>
      </c>
      <c r="E4" s="76"/>
      <c r="F4" s="26"/>
      <c r="G4" s="77" t="s">
        <v>0</v>
      </c>
      <c r="H4" s="77"/>
      <c r="I4" s="76" t="s">
        <v>1</v>
      </c>
      <c r="J4" s="76"/>
      <c r="K4" s="88"/>
      <c r="L4" s="88"/>
    </row>
    <row r="5" spans="1:12">
      <c r="A5" s="8" t="s">
        <v>53</v>
      </c>
      <c r="B5" s="9"/>
      <c r="C5" s="9"/>
      <c r="D5" s="10"/>
      <c r="E5" s="10"/>
      <c r="F5" s="10"/>
      <c r="G5" s="9"/>
      <c r="H5" s="9"/>
      <c r="I5" s="10"/>
      <c r="J5" s="10"/>
      <c r="K5" s="13">
        <v>1</v>
      </c>
      <c r="L5" s="9"/>
    </row>
    <row r="6" spans="1:12">
      <c r="A6" s="11" t="s">
        <v>2</v>
      </c>
      <c r="B6" s="72" t="s">
        <v>46</v>
      </c>
      <c r="C6" s="72"/>
      <c r="D6" s="72"/>
      <c r="E6" s="72"/>
      <c r="F6" s="10"/>
      <c r="G6" s="72" t="s">
        <v>27</v>
      </c>
      <c r="H6" s="72"/>
      <c r="I6" s="72"/>
      <c r="J6" s="72"/>
      <c r="K6" s="13"/>
      <c r="L6" s="9"/>
    </row>
    <row r="7" spans="1:12">
      <c r="A7" s="11">
        <v>-34</v>
      </c>
      <c r="B7" s="27">
        <v>170</v>
      </c>
      <c r="C7" s="27"/>
      <c r="D7" s="15">
        <f>B7/3256*100</f>
        <v>5.2211302211302213</v>
      </c>
      <c r="E7" s="15"/>
      <c r="F7" s="15"/>
      <c r="G7" s="27">
        <v>167</v>
      </c>
      <c r="H7" s="27"/>
      <c r="I7" s="10">
        <f>G7/3256*100</f>
        <v>5.1289926289926289</v>
      </c>
      <c r="J7" s="10"/>
      <c r="K7" s="13"/>
      <c r="L7" s="9"/>
    </row>
    <row r="8" spans="1:12">
      <c r="A8" s="11" t="s">
        <v>28</v>
      </c>
      <c r="B8" s="27">
        <v>206</v>
      </c>
      <c r="C8" s="27"/>
      <c r="D8" s="15">
        <f t="shared" ref="D8:D71" si="0">B8/3256*100</f>
        <v>6.326781326781326</v>
      </c>
      <c r="E8" s="15"/>
      <c r="F8" s="15"/>
      <c r="G8" s="27">
        <v>204</v>
      </c>
      <c r="H8" s="27"/>
      <c r="I8" s="10">
        <f t="shared" ref="I8:I71" si="1">G8/3256*100</f>
        <v>6.2653562653562656</v>
      </c>
      <c r="J8" s="10"/>
      <c r="K8" s="13"/>
      <c r="L8" s="9"/>
    </row>
    <row r="9" spans="1:12">
      <c r="A9" s="11" t="s">
        <v>29</v>
      </c>
      <c r="B9" s="27">
        <v>250</v>
      </c>
      <c r="C9" s="27"/>
      <c r="D9" s="15">
        <f t="shared" si="0"/>
        <v>7.6781326781326777</v>
      </c>
      <c r="E9" s="15"/>
      <c r="F9" s="15"/>
      <c r="G9" s="27">
        <v>259</v>
      </c>
      <c r="H9" s="27"/>
      <c r="I9" s="10">
        <f t="shared" si="1"/>
        <v>7.9545454545454541</v>
      </c>
      <c r="J9" s="10"/>
      <c r="K9" s="13"/>
      <c r="L9" s="9"/>
    </row>
    <row r="10" spans="1:12">
      <c r="A10" s="11" t="s">
        <v>30</v>
      </c>
      <c r="B10" s="27">
        <v>390</v>
      </c>
      <c r="C10" s="27"/>
      <c r="D10" s="15">
        <f t="shared" si="0"/>
        <v>11.977886977886978</v>
      </c>
      <c r="E10" s="15"/>
      <c r="F10" s="15"/>
      <c r="G10" s="27">
        <v>402</v>
      </c>
      <c r="H10" s="27"/>
      <c r="I10" s="10">
        <f t="shared" si="1"/>
        <v>12.346437346437346</v>
      </c>
      <c r="J10" s="10"/>
      <c r="K10" s="13"/>
      <c r="L10" s="9"/>
    </row>
    <row r="11" spans="1:12">
      <c r="A11" s="11" t="s">
        <v>31</v>
      </c>
      <c r="B11" s="27">
        <v>504</v>
      </c>
      <c r="C11" s="27"/>
      <c r="D11" s="15">
        <f t="shared" si="0"/>
        <v>15.47911547911548</v>
      </c>
      <c r="E11" s="15"/>
      <c r="F11" s="15"/>
      <c r="G11" s="27">
        <v>497</v>
      </c>
      <c r="H11" s="27"/>
      <c r="I11" s="10">
        <f t="shared" si="1"/>
        <v>15.264127764127764</v>
      </c>
      <c r="J11" s="10"/>
      <c r="K11" s="13"/>
      <c r="L11" s="9"/>
    </row>
    <row r="12" spans="1:12">
      <c r="A12" s="11" t="s">
        <v>32</v>
      </c>
      <c r="B12" s="27">
        <v>480</v>
      </c>
      <c r="C12" s="27"/>
      <c r="D12" s="15">
        <f t="shared" si="0"/>
        <v>14.742014742014742</v>
      </c>
      <c r="E12" s="15"/>
      <c r="F12" s="15"/>
      <c r="G12" s="27">
        <v>467</v>
      </c>
      <c r="H12" s="27"/>
      <c r="I12" s="10">
        <f t="shared" si="1"/>
        <v>14.342751842751845</v>
      </c>
      <c r="J12" s="10"/>
      <c r="K12" s="13"/>
      <c r="L12" s="9"/>
    </row>
    <row r="13" spans="1:12">
      <c r="A13" s="11" t="s">
        <v>33</v>
      </c>
      <c r="B13" s="27">
        <v>424</v>
      </c>
      <c r="C13" s="27"/>
      <c r="D13" s="15">
        <f t="shared" si="0"/>
        <v>13.022113022113022</v>
      </c>
      <c r="E13" s="15"/>
      <c r="F13" s="15"/>
      <c r="G13" s="27">
        <v>429</v>
      </c>
      <c r="H13" s="27"/>
      <c r="I13" s="10">
        <f t="shared" si="1"/>
        <v>13.175675675675674</v>
      </c>
      <c r="J13" s="10"/>
      <c r="K13" s="13"/>
      <c r="L13" s="9"/>
    </row>
    <row r="14" spans="1:12">
      <c r="A14" s="11" t="s">
        <v>34</v>
      </c>
      <c r="B14" s="27">
        <v>359</v>
      </c>
      <c r="C14" s="27"/>
      <c r="D14" s="15">
        <f t="shared" si="0"/>
        <v>11.025798525798526</v>
      </c>
      <c r="E14" s="15"/>
      <c r="F14" s="15"/>
      <c r="G14" s="27">
        <v>353</v>
      </c>
      <c r="H14" s="27"/>
      <c r="I14" s="10">
        <f t="shared" si="1"/>
        <v>10.841523341523342</v>
      </c>
      <c r="J14" s="10"/>
      <c r="K14" s="13"/>
      <c r="L14" s="9"/>
    </row>
    <row r="15" spans="1:12">
      <c r="A15" s="11" t="s">
        <v>35</v>
      </c>
      <c r="B15" s="27">
        <v>223</v>
      </c>
      <c r="C15" s="27"/>
      <c r="D15" s="15">
        <f t="shared" si="0"/>
        <v>6.8488943488943494</v>
      </c>
      <c r="E15" s="15"/>
      <c r="F15" s="15"/>
      <c r="G15" s="27">
        <v>225</v>
      </c>
      <c r="H15" s="27"/>
      <c r="I15" s="10">
        <f t="shared" si="1"/>
        <v>6.9103194103194099</v>
      </c>
      <c r="J15" s="10"/>
      <c r="K15" s="13"/>
      <c r="L15" s="9"/>
    </row>
    <row r="16" spans="1:12">
      <c r="A16" s="11" t="s">
        <v>36</v>
      </c>
      <c r="B16" s="27">
        <v>141</v>
      </c>
      <c r="C16" s="27"/>
      <c r="D16" s="15">
        <f t="shared" si="0"/>
        <v>4.3304668304668299</v>
      </c>
      <c r="E16" s="15"/>
      <c r="F16" s="15"/>
      <c r="G16" s="27">
        <v>144</v>
      </c>
      <c r="H16" s="27"/>
      <c r="I16" s="10">
        <f t="shared" si="1"/>
        <v>4.4226044226044223</v>
      </c>
      <c r="J16" s="10"/>
      <c r="K16" s="13"/>
      <c r="L16" s="9"/>
    </row>
    <row r="17" spans="1:12">
      <c r="A17" s="11" t="s">
        <v>37</v>
      </c>
      <c r="B17" s="27">
        <v>76</v>
      </c>
      <c r="C17" s="27"/>
      <c r="D17" s="15">
        <f t="shared" si="0"/>
        <v>2.3341523341523338</v>
      </c>
      <c r="E17" s="15"/>
      <c r="F17" s="15"/>
      <c r="G17" s="27">
        <v>72</v>
      </c>
      <c r="H17" s="27"/>
      <c r="I17" s="10">
        <f t="shared" si="1"/>
        <v>2.2113022113022112</v>
      </c>
      <c r="J17" s="10"/>
      <c r="K17" s="13"/>
      <c r="L17" s="9"/>
    </row>
    <row r="18" spans="1:12">
      <c r="A18" s="11" t="s">
        <v>38</v>
      </c>
      <c r="B18" s="27">
        <v>33</v>
      </c>
      <c r="C18" s="27"/>
      <c r="D18" s="15">
        <f t="shared" si="0"/>
        <v>1.0135135135135136</v>
      </c>
      <c r="E18" s="15"/>
      <c r="F18" s="15"/>
      <c r="G18" s="27">
        <v>37</v>
      </c>
      <c r="H18" s="27"/>
      <c r="I18" s="10">
        <f t="shared" si="1"/>
        <v>1.1363636363636365</v>
      </c>
      <c r="J18" s="10"/>
      <c r="K18" s="13"/>
      <c r="L18" s="9"/>
    </row>
    <row r="19" spans="1:12">
      <c r="A19" s="8" t="s">
        <v>3</v>
      </c>
      <c r="B19" s="9"/>
      <c r="C19" s="9"/>
      <c r="D19" s="15"/>
      <c r="E19" s="15"/>
      <c r="F19" s="15"/>
      <c r="G19" s="9"/>
      <c r="H19" s="9"/>
      <c r="I19" s="10"/>
      <c r="J19" s="10"/>
      <c r="K19" s="13">
        <v>0.33500000000000002</v>
      </c>
      <c r="L19" s="9"/>
    </row>
    <row r="20" spans="1:12">
      <c r="A20" s="11" t="s">
        <v>54</v>
      </c>
      <c r="B20" s="9">
        <v>2528</v>
      </c>
      <c r="C20" s="9"/>
      <c r="D20" s="15">
        <f t="shared" si="0"/>
        <v>77.64127764127764</v>
      </c>
      <c r="E20" s="15"/>
      <c r="F20" s="15"/>
      <c r="G20" s="9">
        <v>2575</v>
      </c>
      <c r="H20" s="9"/>
      <c r="I20" s="10">
        <f t="shared" si="1"/>
        <v>79.084766584766584</v>
      </c>
      <c r="J20" s="10"/>
      <c r="K20" s="13"/>
      <c r="L20" s="9"/>
    </row>
    <row r="21" spans="1:12">
      <c r="A21" s="11" t="s">
        <v>55</v>
      </c>
      <c r="B21" s="9">
        <v>551</v>
      </c>
      <c r="C21" s="9"/>
      <c r="D21" s="15">
        <f t="shared" si="0"/>
        <v>16.922604422604422</v>
      </c>
      <c r="E21" s="15"/>
      <c r="F21" s="15"/>
      <c r="G21" s="9">
        <v>508</v>
      </c>
      <c r="H21" s="9"/>
      <c r="I21" s="10">
        <f t="shared" si="1"/>
        <v>15.601965601965603</v>
      </c>
      <c r="J21" s="10"/>
      <c r="K21" s="13"/>
      <c r="L21" s="9"/>
    </row>
    <row r="22" spans="1:12">
      <c r="A22" s="11" t="s">
        <v>56</v>
      </c>
      <c r="B22" s="9">
        <v>151</v>
      </c>
      <c r="C22" s="9"/>
      <c r="D22" s="15">
        <f t="shared" si="0"/>
        <v>4.6375921375921374</v>
      </c>
      <c r="E22" s="15"/>
      <c r="F22" s="15"/>
      <c r="G22" s="9">
        <v>153</v>
      </c>
      <c r="H22" s="9"/>
      <c r="I22" s="10">
        <f t="shared" si="1"/>
        <v>4.6990171990171987</v>
      </c>
      <c r="J22" s="10"/>
      <c r="K22" s="13"/>
      <c r="L22" s="9"/>
    </row>
    <row r="23" spans="1:12">
      <c r="A23" s="11" t="s">
        <v>57</v>
      </c>
      <c r="B23" s="9">
        <v>26</v>
      </c>
      <c r="C23" s="9"/>
      <c r="D23" s="15">
        <f t="shared" si="0"/>
        <v>0.79852579852579852</v>
      </c>
      <c r="E23" s="15"/>
      <c r="F23" s="15"/>
      <c r="G23" s="9">
        <v>20</v>
      </c>
      <c r="H23" s="9"/>
      <c r="I23" s="10">
        <f t="shared" si="1"/>
        <v>0.61425061425061422</v>
      </c>
      <c r="J23" s="10"/>
      <c r="K23" s="13"/>
      <c r="L23" s="9"/>
    </row>
    <row r="24" spans="1:12">
      <c r="A24" s="8" t="s">
        <v>25</v>
      </c>
      <c r="B24" s="9"/>
      <c r="C24" s="9"/>
      <c r="D24" s="15"/>
      <c r="E24" s="15"/>
      <c r="F24" s="15"/>
      <c r="G24" s="9"/>
      <c r="H24" s="9"/>
      <c r="I24" s="10"/>
      <c r="J24" s="10"/>
      <c r="K24" s="13">
        <v>0.84099999999999997</v>
      </c>
      <c r="L24" s="9"/>
    </row>
    <row r="25" spans="1:12">
      <c r="A25" s="11">
        <v>0</v>
      </c>
      <c r="B25" s="9">
        <v>2829</v>
      </c>
      <c r="C25" s="9"/>
      <c r="D25" s="15">
        <f t="shared" si="0"/>
        <v>86.885749385749392</v>
      </c>
      <c r="E25" s="15"/>
      <c r="F25" s="15"/>
      <c r="G25" s="9">
        <v>2815</v>
      </c>
      <c r="H25" s="9"/>
      <c r="I25" s="10">
        <f t="shared" si="1"/>
        <v>86.45577395577395</v>
      </c>
      <c r="J25" s="10"/>
      <c r="K25" s="13"/>
      <c r="L25" s="9"/>
    </row>
    <row r="26" spans="1:12">
      <c r="A26" s="11">
        <v>1</v>
      </c>
      <c r="B26" s="9">
        <v>368</v>
      </c>
      <c r="C26" s="9"/>
      <c r="D26" s="15">
        <f t="shared" si="0"/>
        <v>11.302211302211303</v>
      </c>
      <c r="E26" s="15"/>
      <c r="F26" s="15"/>
      <c r="G26" s="9">
        <v>377</v>
      </c>
      <c r="H26" s="9"/>
      <c r="I26" s="10">
        <f t="shared" si="1"/>
        <v>11.578624078624077</v>
      </c>
      <c r="J26" s="10"/>
      <c r="K26" s="13"/>
      <c r="L26" s="9"/>
    </row>
    <row r="27" spans="1:12">
      <c r="A27" s="11" t="s">
        <v>26</v>
      </c>
      <c r="B27" s="9">
        <v>59</v>
      </c>
      <c r="C27" s="9"/>
      <c r="D27" s="15">
        <f t="shared" si="0"/>
        <v>1.8120393120393121</v>
      </c>
      <c r="E27" s="15"/>
      <c r="F27" s="15"/>
      <c r="G27" s="9">
        <v>64</v>
      </c>
      <c r="H27" s="9"/>
      <c r="I27" s="10">
        <f t="shared" si="1"/>
        <v>1.9656019656019657</v>
      </c>
      <c r="J27" s="10"/>
      <c r="K27" s="13"/>
      <c r="L27" s="9"/>
    </row>
    <row r="28" spans="1:12">
      <c r="A28" s="8" t="s">
        <v>8</v>
      </c>
      <c r="B28" s="9"/>
      <c r="C28" s="9"/>
      <c r="D28" s="15"/>
      <c r="E28" s="15"/>
      <c r="F28" s="15"/>
      <c r="G28" s="9"/>
      <c r="H28" s="9"/>
      <c r="I28" s="10"/>
      <c r="J28" s="10"/>
      <c r="K28" s="13">
        <v>0.88600000000000001</v>
      </c>
      <c r="L28" s="9"/>
    </row>
    <row r="29" spans="1:12">
      <c r="A29" s="11" t="s">
        <v>39</v>
      </c>
      <c r="B29" s="9">
        <v>12</v>
      </c>
      <c r="C29" s="9"/>
      <c r="D29" s="15">
        <f t="shared" si="0"/>
        <v>0.36855036855036855</v>
      </c>
      <c r="E29" s="15"/>
      <c r="F29" s="15"/>
      <c r="G29" s="9">
        <v>15</v>
      </c>
      <c r="H29" s="9"/>
      <c r="I29" s="10">
        <f t="shared" si="1"/>
        <v>0.4606879606879607</v>
      </c>
      <c r="J29" s="10"/>
      <c r="K29" s="13"/>
      <c r="L29" s="9"/>
    </row>
    <row r="30" spans="1:12">
      <c r="A30" s="11">
        <v>1</v>
      </c>
      <c r="B30" s="9">
        <v>422</v>
      </c>
      <c r="C30" s="9"/>
      <c r="D30" s="15">
        <f t="shared" si="0"/>
        <v>12.960687960687961</v>
      </c>
      <c r="E30" s="15"/>
      <c r="F30" s="15"/>
      <c r="G30" s="9">
        <v>414</v>
      </c>
      <c r="H30" s="9"/>
      <c r="I30" s="10">
        <f t="shared" si="1"/>
        <v>12.714987714987716</v>
      </c>
      <c r="J30" s="10"/>
      <c r="K30" s="13"/>
      <c r="L30" s="9"/>
    </row>
    <row r="31" spans="1:12">
      <c r="A31" s="11">
        <v>2</v>
      </c>
      <c r="B31" s="9">
        <v>1037</v>
      </c>
      <c r="C31" s="9"/>
      <c r="D31" s="15">
        <f t="shared" si="0"/>
        <v>31.848894348894348</v>
      </c>
      <c r="E31" s="15"/>
      <c r="F31" s="15"/>
      <c r="G31" s="9">
        <v>1047</v>
      </c>
      <c r="H31" s="9"/>
      <c r="I31" s="10">
        <f t="shared" si="1"/>
        <v>32.156019656019659</v>
      </c>
      <c r="J31" s="10"/>
      <c r="K31" s="13"/>
      <c r="L31" s="9"/>
    </row>
    <row r="32" spans="1:12">
      <c r="A32" s="11">
        <v>3</v>
      </c>
      <c r="B32" s="9">
        <v>543</v>
      </c>
      <c r="C32" s="9"/>
      <c r="D32" s="15">
        <f t="shared" si="0"/>
        <v>16.676904176904177</v>
      </c>
      <c r="E32" s="15"/>
      <c r="F32" s="15"/>
      <c r="G32" s="9">
        <v>553</v>
      </c>
      <c r="H32" s="9"/>
      <c r="I32" s="10">
        <f t="shared" si="1"/>
        <v>16.984029484029485</v>
      </c>
      <c r="J32" s="10"/>
      <c r="K32" s="13"/>
      <c r="L32" s="9"/>
    </row>
    <row r="33" spans="1:12">
      <c r="A33" s="11">
        <v>4</v>
      </c>
      <c r="B33" s="9">
        <v>1033</v>
      </c>
      <c r="C33" s="9"/>
      <c r="D33" s="15">
        <f t="shared" si="0"/>
        <v>31.726044226044227</v>
      </c>
      <c r="E33" s="15"/>
      <c r="F33" s="15"/>
      <c r="G33" s="9">
        <v>1018</v>
      </c>
      <c r="H33" s="9"/>
      <c r="I33" s="10">
        <f t="shared" si="1"/>
        <v>31.265356265356264</v>
      </c>
      <c r="J33" s="10"/>
      <c r="K33" s="13"/>
      <c r="L33" s="9"/>
    </row>
    <row r="34" spans="1:12">
      <c r="A34" s="11" t="s">
        <v>57</v>
      </c>
      <c r="B34" s="9">
        <v>209</v>
      </c>
      <c r="C34" s="9"/>
      <c r="D34" s="15">
        <f t="shared" si="0"/>
        <v>6.4189189189189184</v>
      </c>
      <c r="E34" s="15"/>
      <c r="F34" s="15"/>
      <c r="G34" s="9">
        <v>209</v>
      </c>
      <c r="H34" s="9"/>
      <c r="I34" s="10">
        <f t="shared" si="1"/>
        <v>6.4189189189189184</v>
      </c>
      <c r="J34" s="10"/>
      <c r="K34" s="13"/>
      <c r="L34" s="9"/>
    </row>
    <row r="35" spans="1:12">
      <c r="A35" s="8" t="s">
        <v>9</v>
      </c>
      <c r="B35" s="9"/>
      <c r="C35" s="9"/>
      <c r="D35" s="15"/>
      <c r="E35" s="15"/>
      <c r="F35" s="15"/>
      <c r="G35" s="9"/>
      <c r="H35" s="9"/>
      <c r="I35" s="10"/>
      <c r="J35" s="10"/>
      <c r="K35" s="13">
        <v>0.98099999999999998</v>
      </c>
      <c r="L35" s="9"/>
    </row>
    <row r="36" spans="1:12">
      <c r="A36" s="11">
        <v>0</v>
      </c>
      <c r="B36" s="9">
        <v>696</v>
      </c>
      <c r="C36" s="9"/>
      <c r="D36" s="15">
        <f t="shared" si="0"/>
        <v>21.375921375921376</v>
      </c>
      <c r="E36" s="15"/>
      <c r="F36" s="15"/>
      <c r="G36" s="9">
        <v>695</v>
      </c>
      <c r="H36" s="9"/>
      <c r="I36" s="10">
        <f t="shared" si="1"/>
        <v>21.345208845208845</v>
      </c>
      <c r="J36" s="10"/>
      <c r="K36" s="13"/>
      <c r="L36" s="9"/>
    </row>
    <row r="37" spans="1:12">
      <c r="A37" s="11">
        <v>1</v>
      </c>
      <c r="B37" s="9">
        <v>1308</v>
      </c>
      <c r="C37" s="9"/>
      <c r="D37" s="15">
        <f t="shared" si="0"/>
        <v>40.171990171990174</v>
      </c>
      <c r="E37" s="15"/>
      <c r="F37" s="15"/>
      <c r="G37" s="9">
        <v>1324</v>
      </c>
      <c r="H37" s="9"/>
      <c r="I37" s="10">
        <f t="shared" si="1"/>
        <v>40.663390663390665</v>
      </c>
      <c r="J37" s="10"/>
      <c r="K37" s="13"/>
      <c r="L37" s="9"/>
    </row>
    <row r="38" spans="1:12">
      <c r="A38" s="11">
        <v>2</v>
      </c>
      <c r="B38" s="9">
        <v>487</v>
      </c>
      <c r="C38" s="9"/>
      <c r="D38" s="15">
        <f t="shared" si="0"/>
        <v>14.957002457002458</v>
      </c>
      <c r="E38" s="15"/>
      <c r="F38" s="15"/>
      <c r="G38" s="9">
        <v>485</v>
      </c>
      <c r="H38" s="9"/>
      <c r="I38" s="10">
        <f t="shared" si="1"/>
        <v>14.895577395577394</v>
      </c>
      <c r="J38" s="10"/>
      <c r="K38" s="13"/>
      <c r="L38" s="9"/>
    </row>
    <row r="39" spans="1:12">
      <c r="A39" s="11">
        <v>3</v>
      </c>
      <c r="B39" s="9">
        <v>523</v>
      </c>
      <c r="C39" s="9"/>
      <c r="D39" s="15">
        <f t="shared" si="0"/>
        <v>16.062653562653562</v>
      </c>
      <c r="E39" s="15"/>
      <c r="F39" s="15"/>
      <c r="G39" s="9">
        <v>514</v>
      </c>
      <c r="H39" s="9"/>
      <c r="I39" s="10">
        <f t="shared" si="1"/>
        <v>15.786240786240786</v>
      </c>
      <c r="J39" s="10"/>
      <c r="K39" s="13"/>
      <c r="L39" s="9"/>
    </row>
    <row r="40" spans="1:12">
      <c r="A40" s="11" t="s">
        <v>57</v>
      </c>
      <c r="B40" s="9">
        <v>242</v>
      </c>
      <c r="C40" s="9"/>
      <c r="D40" s="15">
        <f t="shared" si="0"/>
        <v>7.4324324324324325</v>
      </c>
      <c r="E40" s="15"/>
      <c r="F40" s="15"/>
      <c r="G40" s="9">
        <v>238</v>
      </c>
      <c r="H40" s="9"/>
      <c r="I40" s="10">
        <f t="shared" si="1"/>
        <v>7.3095823095823089</v>
      </c>
      <c r="J40" s="10"/>
      <c r="K40" s="13"/>
      <c r="L40" s="9"/>
    </row>
    <row r="41" spans="1:12">
      <c r="A41" s="8" t="s">
        <v>5</v>
      </c>
      <c r="B41" s="9"/>
      <c r="C41" s="9"/>
      <c r="D41" s="15"/>
      <c r="E41" s="15"/>
      <c r="F41" s="15"/>
      <c r="G41" s="9"/>
      <c r="H41" s="9"/>
      <c r="I41" s="10"/>
      <c r="J41" s="10"/>
      <c r="K41" s="13">
        <v>0.73299999999999998</v>
      </c>
      <c r="L41" s="9"/>
    </row>
    <row r="42" spans="1:12">
      <c r="A42" s="11" t="s">
        <v>6</v>
      </c>
      <c r="B42" s="9">
        <v>1297</v>
      </c>
      <c r="C42" s="9"/>
      <c r="D42" s="15">
        <f t="shared" si="0"/>
        <v>39.834152334152336</v>
      </c>
      <c r="E42" s="15"/>
      <c r="F42" s="15"/>
      <c r="G42" s="9">
        <v>1294</v>
      </c>
      <c r="H42" s="9"/>
      <c r="I42" s="10">
        <f t="shared" si="1"/>
        <v>39.742014742014739</v>
      </c>
      <c r="J42" s="10"/>
      <c r="K42" s="13"/>
      <c r="L42" s="9"/>
    </row>
    <row r="43" spans="1:12">
      <c r="A43" s="11" t="s">
        <v>7</v>
      </c>
      <c r="B43" s="9">
        <v>1658</v>
      </c>
      <c r="C43" s="9"/>
      <c r="D43" s="15">
        <f t="shared" si="0"/>
        <v>50.921375921375919</v>
      </c>
      <c r="E43" s="15"/>
      <c r="F43" s="15"/>
      <c r="G43" s="9">
        <v>1684</v>
      </c>
      <c r="H43" s="9"/>
      <c r="I43" s="10">
        <f t="shared" si="1"/>
        <v>51.719901719901721</v>
      </c>
      <c r="J43" s="10"/>
      <c r="K43" s="13"/>
      <c r="L43" s="9"/>
    </row>
    <row r="44" spans="1:12">
      <c r="A44" s="11" t="s">
        <v>57</v>
      </c>
      <c r="B44" s="9">
        <v>301</v>
      </c>
      <c r="C44" s="9"/>
      <c r="D44" s="15">
        <f t="shared" si="0"/>
        <v>9.2444717444717437</v>
      </c>
      <c r="E44" s="15"/>
      <c r="F44" s="15"/>
      <c r="G44" s="9">
        <v>278</v>
      </c>
      <c r="H44" s="9"/>
      <c r="I44" s="10">
        <f t="shared" si="1"/>
        <v>8.5380835380835371</v>
      </c>
      <c r="J44" s="10"/>
      <c r="K44" s="13"/>
      <c r="L44" s="9"/>
    </row>
    <row r="45" spans="1:12">
      <c r="A45" s="8" t="s">
        <v>10</v>
      </c>
      <c r="B45" s="9"/>
      <c r="C45" s="9"/>
      <c r="D45" s="15"/>
      <c r="E45" s="15"/>
      <c r="F45" s="15"/>
      <c r="G45" s="9"/>
      <c r="H45" s="9"/>
      <c r="I45" s="10"/>
      <c r="J45" s="10"/>
      <c r="K45" s="13">
        <v>0.45200000000000001</v>
      </c>
      <c r="L45" s="9"/>
    </row>
    <row r="46" spans="1:12">
      <c r="A46" s="11" t="s">
        <v>58</v>
      </c>
      <c r="B46" s="9">
        <v>2336</v>
      </c>
      <c r="C46" s="9"/>
      <c r="D46" s="15">
        <f t="shared" si="0"/>
        <v>71.744471744471753</v>
      </c>
      <c r="E46" s="15"/>
      <c r="F46" s="15"/>
      <c r="G46" s="9">
        <v>2311</v>
      </c>
      <c r="H46" s="9"/>
      <c r="I46" s="10">
        <f t="shared" si="1"/>
        <v>70.976658476658471</v>
      </c>
      <c r="J46" s="10"/>
      <c r="K46" s="13"/>
      <c r="L46" s="9"/>
    </row>
    <row r="47" spans="1:12">
      <c r="A47" s="11" t="s">
        <v>59</v>
      </c>
      <c r="B47" s="9">
        <v>890</v>
      </c>
      <c r="C47" s="9"/>
      <c r="D47" s="15">
        <f t="shared" si="0"/>
        <v>27.334152334152336</v>
      </c>
      <c r="E47" s="15"/>
      <c r="F47" s="15"/>
      <c r="G47" s="9">
        <v>918</v>
      </c>
      <c r="H47" s="9"/>
      <c r="I47" s="10">
        <f t="shared" si="1"/>
        <v>28.194103194103192</v>
      </c>
      <c r="J47" s="10"/>
      <c r="K47" s="13"/>
      <c r="L47" s="9"/>
    </row>
    <row r="48" spans="1:12">
      <c r="A48" s="11" t="s">
        <v>57</v>
      </c>
      <c r="B48" s="9">
        <v>30</v>
      </c>
      <c r="C48" s="9"/>
      <c r="D48" s="15">
        <f t="shared" si="0"/>
        <v>0.92137592137592139</v>
      </c>
      <c r="E48" s="15"/>
      <c r="F48" s="15"/>
      <c r="G48" s="9">
        <v>27</v>
      </c>
      <c r="H48" s="9"/>
      <c r="I48" s="10">
        <f t="shared" si="1"/>
        <v>0.82923832923832919</v>
      </c>
      <c r="J48" s="10"/>
      <c r="K48" s="13"/>
      <c r="L48" s="9"/>
    </row>
    <row r="49" spans="1:12">
      <c r="A49" s="8" t="s">
        <v>11</v>
      </c>
      <c r="B49" s="9"/>
      <c r="C49" s="9"/>
      <c r="D49" s="15"/>
      <c r="E49" s="15"/>
      <c r="F49" s="15"/>
      <c r="G49" s="9"/>
      <c r="H49" s="9"/>
      <c r="I49" s="10"/>
      <c r="J49" s="10"/>
      <c r="K49" s="13">
        <v>0.61799999999999999</v>
      </c>
      <c r="L49" s="9"/>
    </row>
    <row r="50" spans="1:12">
      <c r="A50" s="11" t="s">
        <v>58</v>
      </c>
      <c r="B50" s="9">
        <v>1941</v>
      </c>
      <c r="C50" s="9"/>
      <c r="D50" s="15">
        <f t="shared" si="0"/>
        <v>59.613022113022119</v>
      </c>
      <c r="E50" s="15"/>
      <c r="F50" s="15"/>
      <c r="G50" s="9">
        <v>1925</v>
      </c>
      <c r="H50" s="9"/>
      <c r="I50" s="10">
        <f t="shared" si="1"/>
        <v>59.121621621621621</v>
      </c>
      <c r="J50" s="10"/>
      <c r="K50" s="13"/>
      <c r="L50" s="9"/>
    </row>
    <row r="51" spans="1:12">
      <c r="A51" s="11" t="s">
        <v>59</v>
      </c>
      <c r="B51" s="9">
        <v>1277</v>
      </c>
      <c r="C51" s="9"/>
      <c r="D51" s="15">
        <f t="shared" si="0"/>
        <v>39.219901719901721</v>
      </c>
      <c r="E51" s="15"/>
      <c r="F51" s="15"/>
      <c r="G51" s="9">
        <v>1299</v>
      </c>
      <c r="H51" s="9"/>
      <c r="I51" s="10">
        <f t="shared" si="1"/>
        <v>39.895577395577398</v>
      </c>
      <c r="J51" s="10"/>
      <c r="K51" s="13"/>
      <c r="L51" s="9"/>
    </row>
    <row r="52" spans="1:12">
      <c r="A52" s="11" t="s">
        <v>57</v>
      </c>
      <c r="B52" s="9">
        <v>38</v>
      </c>
      <c r="C52" s="9"/>
      <c r="D52" s="15">
        <f t="shared" si="0"/>
        <v>1.1670761670761669</v>
      </c>
      <c r="E52" s="15"/>
      <c r="F52" s="15"/>
      <c r="G52" s="9">
        <v>32</v>
      </c>
      <c r="H52" s="9"/>
      <c r="I52" s="10">
        <f t="shared" si="1"/>
        <v>0.98280098280098283</v>
      </c>
      <c r="J52" s="10"/>
      <c r="K52" s="13"/>
      <c r="L52" s="9"/>
    </row>
    <row r="53" spans="1:12">
      <c r="A53" s="8" t="s">
        <v>12</v>
      </c>
      <c r="B53" s="9"/>
      <c r="C53" s="9"/>
      <c r="D53" s="15"/>
      <c r="E53" s="15"/>
      <c r="F53" s="15"/>
      <c r="G53" s="9"/>
      <c r="H53" s="9"/>
      <c r="I53" s="10"/>
      <c r="J53" s="10"/>
      <c r="K53" s="13">
        <v>0.84699999999999998</v>
      </c>
      <c r="L53" s="9"/>
    </row>
    <row r="54" spans="1:12">
      <c r="A54" s="11" t="s">
        <v>58</v>
      </c>
      <c r="B54" s="9">
        <v>901</v>
      </c>
      <c r="C54" s="9"/>
      <c r="D54" s="15">
        <f t="shared" si="0"/>
        <v>27.671990171990174</v>
      </c>
      <c r="E54" s="15"/>
      <c r="F54" s="15"/>
      <c r="G54" s="9">
        <v>905</v>
      </c>
      <c r="H54" s="9"/>
      <c r="I54" s="10">
        <f t="shared" si="1"/>
        <v>27.794840294840295</v>
      </c>
      <c r="J54" s="10"/>
      <c r="K54" s="13"/>
      <c r="L54" s="9"/>
    </row>
    <row r="55" spans="1:12">
      <c r="A55" s="11" t="s">
        <v>59</v>
      </c>
      <c r="B55" s="9">
        <v>2208</v>
      </c>
      <c r="C55" s="9"/>
      <c r="D55" s="15">
        <f t="shared" si="0"/>
        <v>67.813267813267814</v>
      </c>
      <c r="E55" s="15"/>
      <c r="F55" s="15"/>
      <c r="G55" s="9">
        <v>2194</v>
      </c>
      <c r="H55" s="9"/>
      <c r="I55" s="10">
        <f t="shared" si="1"/>
        <v>67.383292383292385</v>
      </c>
      <c r="J55" s="10"/>
      <c r="K55" s="13"/>
      <c r="L55" s="9"/>
    </row>
    <row r="56" spans="1:12">
      <c r="A56" s="11" t="s">
        <v>57</v>
      </c>
      <c r="B56" s="9">
        <v>147</v>
      </c>
      <c r="C56" s="9"/>
      <c r="D56" s="15">
        <f t="shared" si="0"/>
        <v>4.5147420147420148</v>
      </c>
      <c r="E56" s="15"/>
      <c r="F56" s="15"/>
      <c r="G56" s="9">
        <v>157</v>
      </c>
      <c r="H56" s="9"/>
      <c r="I56" s="10">
        <f t="shared" si="1"/>
        <v>4.8218673218673223</v>
      </c>
      <c r="J56" s="10"/>
      <c r="K56" s="13"/>
      <c r="L56" s="9"/>
    </row>
    <row r="57" spans="1:12">
      <c r="A57" s="8" t="s">
        <v>40</v>
      </c>
      <c r="B57" s="9"/>
      <c r="C57" s="9"/>
      <c r="D57" s="15"/>
      <c r="E57" s="15"/>
      <c r="F57" s="15"/>
      <c r="G57" s="9"/>
      <c r="H57" s="9"/>
      <c r="I57" s="10"/>
      <c r="J57" s="10"/>
      <c r="K57" s="13">
        <v>0.47699999999999998</v>
      </c>
      <c r="L57" s="9"/>
    </row>
    <row r="58" spans="1:12">
      <c r="A58" s="11" t="s">
        <v>50</v>
      </c>
      <c r="B58" s="9">
        <v>1727</v>
      </c>
      <c r="C58" s="9"/>
      <c r="D58" s="15">
        <f t="shared" si="0"/>
        <v>53.04054054054054</v>
      </c>
      <c r="E58" s="15"/>
      <c r="F58" s="15"/>
      <c r="G58" s="9">
        <v>1686</v>
      </c>
      <c r="H58" s="9"/>
      <c r="I58" s="10">
        <f t="shared" si="1"/>
        <v>51.781326781326783</v>
      </c>
      <c r="J58" s="10"/>
      <c r="K58" s="13"/>
      <c r="L58" s="9"/>
    </row>
    <row r="59" spans="1:12">
      <c r="A59" s="11" t="s">
        <v>51</v>
      </c>
      <c r="B59" s="9">
        <v>898</v>
      </c>
      <c r="C59" s="9"/>
      <c r="D59" s="15">
        <f t="shared" si="0"/>
        <v>27.579852579852581</v>
      </c>
      <c r="E59" s="15"/>
      <c r="F59" s="15"/>
      <c r="G59" s="9">
        <v>895</v>
      </c>
      <c r="H59" s="9"/>
      <c r="I59" s="10">
        <f t="shared" si="1"/>
        <v>27.487714987714991</v>
      </c>
      <c r="J59" s="10"/>
      <c r="K59" s="13"/>
      <c r="L59" s="9"/>
    </row>
    <row r="60" spans="1:12">
      <c r="A60" s="11" t="s">
        <v>52</v>
      </c>
      <c r="B60" s="9">
        <v>460</v>
      </c>
      <c r="C60" s="9"/>
      <c r="D60" s="15">
        <f t="shared" si="0"/>
        <v>14.127764127764127</v>
      </c>
      <c r="E60" s="15"/>
      <c r="F60" s="15"/>
      <c r="G60" s="9">
        <v>491</v>
      </c>
      <c r="H60" s="9"/>
      <c r="I60" s="10">
        <f t="shared" si="1"/>
        <v>15.079852579852579</v>
      </c>
      <c r="J60" s="10"/>
      <c r="K60" s="13"/>
      <c r="L60" s="9"/>
    </row>
    <row r="61" spans="1:12">
      <c r="A61" s="11" t="s">
        <v>57</v>
      </c>
      <c r="B61" s="9">
        <v>171</v>
      </c>
      <c r="C61" s="9"/>
      <c r="D61" s="15">
        <f t="shared" si="0"/>
        <v>5.2518427518427515</v>
      </c>
      <c r="E61" s="15"/>
      <c r="F61" s="15"/>
      <c r="G61" s="9">
        <v>184</v>
      </c>
      <c r="H61" s="9"/>
      <c r="I61" s="10">
        <f t="shared" si="1"/>
        <v>5.6511056511056514</v>
      </c>
      <c r="J61" s="10"/>
      <c r="K61" s="13"/>
      <c r="L61" s="9"/>
    </row>
    <row r="62" spans="1:12">
      <c r="A62" s="8" t="s">
        <v>16</v>
      </c>
      <c r="B62" s="9"/>
      <c r="C62" s="9"/>
      <c r="D62" s="15"/>
      <c r="E62" s="15"/>
      <c r="F62" s="15"/>
      <c r="G62" s="9"/>
      <c r="H62" s="9"/>
      <c r="I62" s="10"/>
      <c r="J62" s="10"/>
      <c r="K62" s="13">
        <v>0.67</v>
      </c>
      <c r="L62" s="9"/>
    </row>
    <row r="63" spans="1:12">
      <c r="A63" s="11" t="s">
        <v>17</v>
      </c>
      <c r="B63" s="9">
        <v>836</v>
      </c>
      <c r="C63" s="9"/>
      <c r="D63" s="15">
        <f t="shared" si="0"/>
        <v>25.675675675675674</v>
      </c>
      <c r="E63" s="15"/>
      <c r="F63" s="15"/>
      <c r="G63" s="9">
        <v>821</v>
      </c>
      <c r="H63" s="9"/>
      <c r="I63" s="10">
        <f t="shared" si="1"/>
        <v>25.214987714987714</v>
      </c>
      <c r="J63" s="10"/>
      <c r="K63" s="13"/>
      <c r="L63" s="9"/>
    </row>
    <row r="64" spans="1:12">
      <c r="A64" s="11" t="s">
        <v>18</v>
      </c>
      <c r="B64" s="9">
        <v>2420</v>
      </c>
      <c r="C64" s="9"/>
      <c r="D64" s="15">
        <f t="shared" si="0"/>
        <v>74.324324324324323</v>
      </c>
      <c r="E64" s="15"/>
      <c r="F64" s="15"/>
      <c r="G64" s="9">
        <v>2435</v>
      </c>
      <c r="H64" s="9"/>
      <c r="I64" s="10">
        <f t="shared" si="1"/>
        <v>74.785012285012286</v>
      </c>
      <c r="J64" s="10"/>
      <c r="K64" s="13"/>
      <c r="L64" s="9"/>
    </row>
    <row r="65" spans="1:12">
      <c r="A65" s="8" t="s">
        <v>13</v>
      </c>
      <c r="B65" s="9"/>
      <c r="C65" s="9"/>
      <c r="D65" s="15"/>
      <c r="E65" s="15"/>
      <c r="F65" s="15"/>
      <c r="G65" s="9"/>
      <c r="H65" s="9"/>
      <c r="I65" s="10"/>
      <c r="J65" s="10"/>
      <c r="K65" s="13">
        <v>0.14000000000000001</v>
      </c>
      <c r="L65" s="9"/>
    </row>
    <row r="66" spans="1:12">
      <c r="A66" s="11" t="s">
        <v>14</v>
      </c>
      <c r="B66" s="9">
        <v>2743</v>
      </c>
      <c r="C66" s="9"/>
      <c r="D66" s="15">
        <f t="shared" si="0"/>
        <v>84.244471744471753</v>
      </c>
      <c r="E66" s="15"/>
      <c r="F66" s="15"/>
      <c r="G66" s="9">
        <v>2781</v>
      </c>
      <c r="H66" s="9"/>
      <c r="I66" s="10">
        <f t="shared" si="1"/>
        <v>85.411547911547913</v>
      </c>
      <c r="J66" s="10"/>
      <c r="K66" s="13"/>
      <c r="L66" s="9"/>
    </row>
    <row r="67" spans="1:12">
      <c r="A67" s="11" t="s">
        <v>15</v>
      </c>
      <c r="B67" s="9">
        <v>504</v>
      </c>
      <c r="C67" s="9"/>
      <c r="D67" s="15">
        <f t="shared" si="0"/>
        <v>15.47911547911548</v>
      </c>
      <c r="E67" s="15"/>
      <c r="F67" s="15"/>
      <c r="G67" s="9">
        <v>461</v>
      </c>
      <c r="H67" s="9"/>
      <c r="I67" s="10">
        <f t="shared" si="1"/>
        <v>14.15847665847666</v>
      </c>
      <c r="J67" s="10"/>
      <c r="K67" s="13"/>
      <c r="L67" s="9"/>
    </row>
    <row r="68" spans="1:12">
      <c r="A68" s="11" t="s">
        <v>57</v>
      </c>
      <c r="B68" s="9">
        <v>9</v>
      </c>
      <c r="C68" s="9"/>
      <c r="D68" s="15">
        <f t="shared" si="0"/>
        <v>0.2764127764127764</v>
      </c>
      <c r="E68" s="15"/>
      <c r="F68" s="15"/>
      <c r="G68" s="9">
        <v>14</v>
      </c>
      <c r="H68" s="9"/>
      <c r="I68" s="10">
        <f t="shared" si="1"/>
        <v>0.42997542997542998</v>
      </c>
      <c r="J68" s="10"/>
      <c r="K68" s="13"/>
      <c r="L68" s="9"/>
    </row>
    <row r="69" spans="1:12">
      <c r="A69" s="8" t="s">
        <v>19</v>
      </c>
      <c r="B69" s="9"/>
      <c r="C69" s="9"/>
      <c r="D69" s="15"/>
      <c r="E69" s="15"/>
      <c r="F69" s="15"/>
      <c r="G69" s="9"/>
      <c r="H69" s="9"/>
      <c r="I69" s="10"/>
      <c r="J69" s="10"/>
      <c r="K69" s="13">
        <v>0.40300000000000002</v>
      </c>
      <c r="L69" s="9"/>
    </row>
    <row r="70" spans="1:12">
      <c r="A70" s="11" t="s">
        <v>14</v>
      </c>
      <c r="B70" s="9">
        <v>2063</v>
      </c>
      <c r="C70" s="9"/>
      <c r="D70" s="15">
        <f t="shared" si="0"/>
        <v>63.359950859950864</v>
      </c>
      <c r="E70" s="15"/>
      <c r="F70" s="15"/>
      <c r="G70" s="9">
        <v>2024</v>
      </c>
      <c r="H70" s="9"/>
      <c r="I70" s="10">
        <f t="shared" si="1"/>
        <v>62.162162162162161</v>
      </c>
      <c r="J70" s="10"/>
      <c r="K70" s="13"/>
      <c r="L70" s="9"/>
    </row>
    <row r="71" spans="1:12">
      <c r="A71" s="11" t="s">
        <v>15</v>
      </c>
      <c r="B71" s="9">
        <v>1117</v>
      </c>
      <c r="C71" s="9"/>
      <c r="D71" s="15">
        <f t="shared" si="0"/>
        <v>34.305896805896808</v>
      </c>
      <c r="E71" s="15"/>
      <c r="F71" s="15"/>
      <c r="G71" s="9">
        <v>1145</v>
      </c>
      <c r="H71" s="9"/>
      <c r="I71" s="10">
        <f t="shared" si="1"/>
        <v>35.165847665847664</v>
      </c>
      <c r="J71" s="10"/>
      <c r="K71" s="13"/>
      <c r="L71" s="9"/>
    </row>
    <row r="72" spans="1:12">
      <c r="A72" s="11" t="s">
        <v>57</v>
      </c>
      <c r="B72" s="9">
        <v>76</v>
      </c>
      <c r="C72" s="9"/>
      <c r="D72" s="15">
        <f t="shared" ref="D72:D97" si="2">B72/3256*100</f>
        <v>2.3341523341523338</v>
      </c>
      <c r="E72" s="15"/>
      <c r="F72" s="15"/>
      <c r="G72" s="9">
        <v>87</v>
      </c>
      <c r="H72" s="9"/>
      <c r="I72" s="10">
        <f t="shared" ref="I72:I97" si="3">G72/3256*100</f>
        <v>2.671990171990172</v>
      </c>
      <c r="J72" s="10"/>
      <c r="K72" s="13"/>
      <c r="L72" s="9"/>
    </row>
    <row r="73" spans="1:12">
      <c r="A73" s="8" t="s">
        <v>21</v>
      </c>
      <c r="B73" s="9"/>
      <c r="C73" s="9"/>
      <c r="D73" s="15"/>
      <c r="E73" s="15"/>
      <c r="F73" s="15"/>
      <c r="G73" s="9"/>
      <c r="H73" s="9"/>
      <c r="I73" s="10"/>
      <c r="J73" s="10"/>
      <c r="K73" s="13">
        <v>0.56599999999999995</v>
      </c>
      <c r="L73" s="9"/>
    </row>
    <row r="74" spans="1:12">
      <c r="A74" s="11" t="s">
        <v>14</v>
      </c>
      <c r="B74" s="9">
        <v>1834</v>
      </c>
      <c r="C74" s="9"/>
      <c r="D74" s="15">
        <f t="shared" si="2"/>
        <v>56.32678132678133</v>
      </c>
      <c r="E74" s="15"/>
      <c r="F74" s="15"/>
      <c r="G74" s="9">
        <v>1811</v>
      </c>
      <c r="H74" s="9"/>
      <c r="I74" s="10">
        <f t="shared" si="3"/>
        <v>55.620393120393118</v>
      </c>
      <c r="J74" s="10"/>
      <c r="K74" s="13"/>
      <c r="L74" s="9"/>
    </row>
    <row r="75" spans="1:12">
      <c r="A75" s="11" t="s">
        <v>15</v>
      </c>
      <c r="B75" s="9">
        <v>1422</v>
      </c>
      <c r="C75" s="9"/>
      <c r="D75" s="15">
        <f t="shared" si="2"/>
        <v>43.67321867321867</v>
      </c>
      <c r="E75" s="15"/>
      <c r="F75" s="15"/>
      <c r="G75" s="9">
        <v>1445</v>
      </c>
      <c r="H75" s="9"/>
      <c r="I75" s="10">
        <f t="shared" si="3"/>
        <v>44.379606879606882</v>
      </c>
      <c r="J75" s="10"/>
      <c r="K75" s="13"/>
      <c r="L75" s="9"/>
    </row>
    <row r="76" spans="1:12">
      <c r="A76" s="8" t="s">
        <v>24</v>
      </c>
      <c r="B76" s="9"/>
      <c r="C76" s="9"/>
      <c r="D76" s="15"/>
      <c r="E76" s="15"/>
      <c r="F76" s="15"/>
      <c r="G76" s="9"/>
      <c r="H76" s="9"/>
      <c r="I76" s="10"/>
      <c r="J76" s="10"/>
      <c r="K76" s="13">
        <v>0.79700000000000004</v>
      </c>
      <c r="L76" s="9"/>
    </row>
    <row r="77" spans="1:12">
      <c r="A77" s="11" t="s">
        <v>14</v>
      </c>
      <c r="B77" s="9">
        <v>588</v>
      </c>
      <c r="C77" s="9"/>
      <c r="D77" s="15">
        <f t="shared" si="2"/>
        <v>18.058968058968059</v>
      </c>
      <c r="E77" s="15"/>
      <c r="F77" s="15"/>
      <c r="G77" s="9">
        <v>596</v>
      </c>
      <c r="H77" s="9"/>
      <c r="I77" s="10">
        <f t="shared" si="3"/>
        <v>18.304668304668304</v>
      </c>
      <c r="J77" s="10"/>
      <c r="K77" s="13"/>
      <c r="L77" s="9"/>
    </row>
    <row r="78" spans="1:12">
      <c r="A78" s="11" t="s">
        <v>15</v>
      </c>
      <c r="B78" s="9">
        <v>2668</v>
      </c>
      <c r="C78" s="9"/>
      <c r="D78" s="15">
        <f t="shared" si="2"/>
        <v>81.941031941031937</v>
      </c>
      <c r="E78" s="15"/>
      <c r="F78" s="15"/>
      <c r="G78" s="9">
        <v>2660</v>
      </c>
      <c r="H78" s="9"/>
      <c r="I78" s="10">
        <f t="shared" si="3"/>
        <v>81.695331695331703</v>
      </c>
      <c r="J78" s="10"/>
      <c r="K78" s="13"/>
      <c r="L78" s="9"/>
    </row>
    <row r="79" spans="1:12">
      <c r="A79" s="8" t="s">
        <v>23</v>
      </c>
      <c r="B79" s="9"/>
      <c r="C79" s="9"/>
      <c r="D79" s="15"/>
      <c r="E79" s="15"/>
      <c r="F79" s="15"/>
      <c r="G79" s="9"/>
      <c r="H79" s="9"/>
      <c r="I79" s="10"/>
      <c r="J79" s="10"/>
      <c r="K79" s="13">
        <v>0.41899999999999998</v>
      </c>
      <c r="L79" s="9"/>
    </row>
    <row r="80" spans="1:12">
      <c r="A80" s="11" t="s">
        <v>14</v>
      </c>
      <c r="B80" s="9">
        <v>463</v>
      </c>
      <c r="C80" s="9"/>
      <c r="D80" s="15">
        <f t="shared" si="2"/>
        <v>14.219901719901721</v>
      </c>
      <c r="E80" s="15"/>
      <c r="F80" s="15"/>
      <c r="G80" s="9">
        <v>486</v>
      </c>
      <c r="H80" s="9"/>
      <c r="I80" s="10">
        <f t="shared" si="3"/>
        <v>14.926289926289925</v>
      </c>
      <c r="J80" s="10"/>
      <c r="K80" s="13"/>
      <c r="L80" s="9"/>
    </row>
    <row r="81" spans="1:12">
      <c r="A81" s="11" t="s">
        <v>15</v>
      </c>
      <c r="B81" s="9">
        <v>2793</v>
      </c>
      <c r="C81" s="9"/>
      <c r="D81" s="15">
        <f t="shared" si="2"/>
        <v>85.780098280098287</v>
      </c>
      <c r="E81" s="15"/>
      <c r="F81" s="15"/>
      <c r="G81" s="9">
        <v>2770</v>
      </c>
      <c r="H81" s="9"/>
      <c r="I81" s="10">
        <f t="shared" si="3"/>
        <v>85.073710073710075</v>
      </c>
      <c r="J81" s="10"/>
      <c r="K81" s="13"/>
      <c r="L81" s="9"/>
    </row>
    <row r="82" spans="1:12">
      <c r="A82" s="8" t="s">
        <v>22</v>
      </c>
      <c r="B82" s="9"/>
      <c r="C82" s="9"/>
      <c r="D82" s="15">
        <f t="shared" si="2"/>
        <v>0</v>
      </c>
      <c r="E82" s="15"/>
      <c r="F82" s="15"/>
      <c r="G82" s="9"/>
      <c r="H82" s="9"/>
      <c r="I82" s="10">
        <f t="shared" si="3"/>
        <v>0</v>
      </c>
      <c r="J82" s="10"/>
      <c r="K82" s="13">
        <v>0.61299999999999999</v>
      </c>
      <c r="L82" s="9"/>
    </row>
    <row r="83" spans="1:12">
      <c r="A83" s="11" t="s">
        <v>14</v>
      </c>
      <c r="B83" s="9">
        <v>52</v>
      </c>
      <c r="C83" s="9"/>
      <c r="D83" s="15">
        <f t="shared" si="2"/>
        <v>1.597051597051597</v>
      </c>
      <c r="E83" s="15"/>
      <c r="F83" s="15"/>
      <c r="G83" s="9">
        <v>47</v>
      </c>
      <c r="H83" s="9"/>
      <c r="I83" s="10">
        <f t="shared" si="3"/>
        <v>1.4434889434889435</v>
      </c>
      <c r="J83" s="10"/>
      <c r="K83" s="13"/>
      <c r="L83" s="9"/>
    </row>
    <row r="84" spans="1:12">
      <c r="A84" s="11" t="s">
        <v>15</v>
      </c>
      <c r="B84" s="9">
        <v>3204</v>
      </c>
      <c r="C84" s="9"/>
      <c r="D84" s="15">
        <f t="shared" si="2"/>
        <v>98.402948402948397</v>
      </c>
      <c r="E84" s="15"/>
      <c r="F84" s="15"/>
      <c r="G84" s="9">
        <v>3209</v>
      </c>
      <c r="H84" s="9"/>
      <c r="I84" s="10">
        <f t="shared" si="3"/>
        <v>98.556511056511056</v>
      </c>
      <c r="J84" s="10"/>
      <c r="K84" s="13"/>
      <c r="L84" s="9"/>
    </row>
    <row r="85" spans="1:12">
      <c r="A85" s="8" t="s">
        <v>47</v>
      </c>
      <c r="B85" s="9"/>
      <c r="C85" s="9"/>
      <c r="D85" s="15"/>
      <c r="E85" s="15"/>
      <c r="F85" s="15"/>
      <c r="G85" s="9"/>
      <c r="H85" s="9"/>
      <c r="I85" s="10"/>
      <c r="J85" s="10"/>
      <c r="K85" s="13">
        <v>0.71199999999999997</v>
      </c>
      <c r="L85" s="9"/>
    </row>
    <row r="86" spans="1:12">
      <c r="A86" s="11" t="s">
        <v>14</v>
      </c>
      <c r="B86" s="9">
        <v>773</v>
      </c>
      <c r="C86" s="9"/>
      <c r="D86" s="15">
        <f t="shared" si="2"/>
        <v>23.740786240786242</v>
      </c>
      <c r="E86" s="15"/>
      <c r="F86" s="15"/>
      <c r="G86" s="9">
        <v>785</v>
      </c>
      <c r="H86" s="9"/>
      <c r="I86" s="10">
        <f t="shared" si="3"/>
        <v>24.109336609336609</v>
      </c>
      <c r="J86" s="10"/>
      <c r="K86" s="13"/>
      <c r="L86" s="9"/>
    </row>
    <row r="87" spans="1:12">
      <c r="A87" s="11" t="s">
        <v>15</v>
      </c>
      <c r="B87" s="9">
        <v>2190</v>
      </c>
      <c r="C87" s="9"/>
      <c r="D87" s="15">
        <f t="shared" si="2"/>
        <v>67.260442260442261</v>
      </c>
      <c r="E87" s="15"/>
      <c r="F87" s="15"/>
      <c r="G87" s="9">
        <v>2176</v>
      </c>
      <c r="H87" s="9"/>
      <c r="I87" s="10">
        <f t="shared" si="3"/>
        <v>66.830466830466833</v>
      </c>
      <c r="J87" s="10"/>
      <c r="K87" s="13"/>
      <c r="L87" s="9"/>
    </row>
    <row r="88" spans="1:12">
      <c r="A88" s="11" t="s">
        <v>57</v>
      </c>
      <c r="B88" s="9">
        <v>293</v>
      </c>
      <c r="C88" s="9"/>
      <c r="D88" s="15">
        <f t="shared" si="2"/>
        <v>8.9987714987714984</v>
      </c>
      <c r="E88" s="15"/>
      <c r="F88" s="15"/>
      <c r="G88" s="9">
        <v>295</v>
      </c>
      <c r="H88" s="9"/>
      <c r="I88" s="10">
        <f t="shared" si="3"/>
        <v>9.0601965601965606</v>
      </c>
      <c r="J88" s="10"/>
      <c r="K88" s="13"/>
      <c r="L88" s="9"/>
    </row>
    <row r="89" spans="1:12">
      <c r="A89" s="8" t="s">
        <v>48</v>
      </c>
      <c r="B89" s="9"/>
      <c r="C89" s="9"/>
      <c r="D89" s="15"/>
      <c r="E89" s="15"/>
      <c r="F89" s="15"/>
      <c r="G89" s="9"/>
      <c r="H89" s="9"/>
      <c r="I89" s="10"/>
      <c r="J89" s="10"/>
      <c r="K89" s="13">
        <v>0.92900000000000005</v>
      </c>
      <c r="L89" s="9"/>
    </row>
    <row r="90" spans="1:12">
      <c r="A90" s="11" t="s">
        <v>14</v>
      </c>
      <c r="B90" s="9">
        <v>233</v>
      </c>
      <c r="C90" s="9"/>
      <c r="D90" s="15">
        <f t="shared" si="2"/>
        <v>7.1560196560196561</v>
      </c>
      <c r="E90" s="15"/>
      <c r="F90" s="15"/>
      <c r="G90" s="9">
        <v>231</v>
      </c>
      <c r="H90" s="9"/>
      <c r="I90" s="10">
        <f t="shared" si="3"/>
        <v>7.0945945945945947</v>
      </c>
      <c r="J90" s="10"/>
      <c r="K90" s="13"/>
      <c r="L90" s="9"/>
    </row>
    <row r="91" spans="1:12">
      <c r="A91" s="11" t="s">
        <v>15</v>
      </c>
      <c r="B91" s="9">
        <v>2730</v>
      </c>
      <c r="C91" s="9"/>
      <c r="D91" s="15">
        <f t="shared" si="2"/>
        <v>83.845208845208845</v>
      </c>
      <c r="E91" s="15"/>
      <c r="F91" s="15"/>
      <c r="G91" s="9">
        <v>2730</v>
      </c>
      <c r="H91" s="9"/>
      <c r="I91" s="10">
        <f t="shared" si="3"/>
        <v>83.845208845208845</v>
      </c>
      <c r="J91" s="10"/>
      <c r="K91" s="13"/>
      <c r="L91" s="9"/>
    </row>
    <row r="92" spans="1:12">
      <c r="A92" s="11" t="s">
        <v>57</v>
      </c>
      <c r="B92" s="9">
        <v>293</v>
      </c>
      <c r="C92" s="9"/>
      <c r="D92" s="15">
        <f t="shared" si="2"/>
        <v>8.9987714987714984</v>
      </c>
      <c r="E92" s="15"/>
      <c r="F92" s="15"/>
      <c r="G92" s="9">
        <v>295</v>
      </c>
      <c r="H92" s="9"/>
      <c r="I92" s="10">
        <f t="shared" si="3"/>
        <v>9.0601965601965606</v>
      </c>
      <c r="J92" s="10"/>
      <c r="K92" s="13"/>
      <c r="L92" s="9"/>
    </row>
    <row r="93" spans="1:12">
      <c r="A93" s="8" t="s">
        <v>49</v>
      </c>
      <c r="B93" s="9"/>
      <c r="C93" s="9"/>
      <c r="D93" s="15"/>
      <c r="E93" s="15"/>
      <c r="F93" s="15"/>
      <c r="G93" s="9"/>
      <c r="H93" s="9"/>
      <c r="I93" s="10"/>
      <c r="J93" s="10"/>
      <c r="K93" s="13">
        <v>0.65700000000000003</v>
      </c>
      <c r="L93" s="9"/>
    </row>
    <row r="94" spans="1:12">
      <c r="A94" s="11">
        <v>1</v>
      </c>
      <c r="B94" s="9">
        <v>2673</v>
      </c>
      <c r="C94" s="9"/>
      <c r="D94" s="15">
        <f t="shared" si="2"/>
        <v>82.094594594594597</v>
      </c>
      <c r="E94" s="15"/>
      <c r="F94" s="15"/>
      <c r="G94" s="9">
        <v>2665</v>
      </c>
      <c r="H94" s="9"/>
      <c r="I94" s="10">
        <f t="shared" si="3"/>
        <v>81.848894348894348</v>
      </c>
      <c r="J94" s="10"/>
      <c r="K94" s="13"/>
      <c r="L94" s="9"/>
    </row>
    <row r="95" spans="1:12">
      <c r="A95" s="11">
        <v>2</v>
      </c>
      <c r="B95" s="9">
        <v>489</v>
      </c>
      <c r="C95" s="9"/>
      <c r="D95" s="15">
        <f t="shared" si="2"/>
        <v>15.018427518427519</v>
      </c>
      <c r="E95" s="15"/>
      <c r="F95" s="15"/>
      <c r="G95" s="9">
        <v>498</v>
      </c>
      <c r="H95" s="9"/>
      <c r="I95" s="10">
        <f t="shared" si="3"/>
        <v>15.294840294840295</v>
      </c>
      <c r="J95" s="10"/>
      <c r="K95" s="13"/>
      <c r="L95" s="9"/>
    </row>
    <row r="96" spans="1:12">
      <c r="A96" s="11">
        <v>3</v>
      </c>
      <c r="B96" s="9">
        <v>84</v>
      </c>
      <c r="C96" s="9"/>
      <c r="D96" s="15">
        <f t="shared" si="2"/>
        <v>2.5798525798525795</v>
      </c>
      <c r="E96" s="15"/>
      <c r="F96" s="15"/>
      <c r="G96" s="9">
        <v>79</v>
      </c>
      <c r="H96" s="9"/>
      <c r="I96" s="10">
        <f t="shared" si="3"/>
        <v>2.4262899262899262</v>
      </c>
      <c r="J96" s="10"/>
      <c r="K96" s="13"/>
      <c r="L96" s="9"/>
    </row>
    <row r="97" spans="1:12">
      <c r="A97" s="17" t="s">
        <v>45</v>
      </c>
      <c r="B97" s="18">
        <v>10</v>
      </c>
      <c r="C97" s="18"/>
      <c r="D97" s="15">
        <f t="shared" si="2"/>
        <v>0.30712530712530711</v>
      </c>
      <c r="E97" s="19"/>
      <c r="F97" s="19"/>
      <c r="G97" s="18">
        <v>14</v>
      </c>
      <c r="H97" s="18"/>
      <c r="I97" s="10">
        <f t="shared" si="3"/>
        <v>0.42997542997542998</v>
      </c>
      <c r="J97" s="26"/>
      <c r="K97" s="20"/>
      <c r="L97" s="18"/>
    </row>
    <row r="98" spans="1:12">
      <c r="A98" s="84" t="s">
        <v>60</v>
      </c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</row>
    <row r="99" spans="1:12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</row>
  </sheetData>
  <mergeCells count="12">
    <mergeCell ref="I4:J4"/>
    <mergeCell ref="A98:L99"/>
    <mergeCell ref="A2:L2"/>
    <mergeCell ref="A3:A4"/>
    <mergeCell ref="B3:E3"/>
    <mergeCell ref="G3:J3"/>
    <mergeCell ref="K3:L4"/>
    <mergeCell ref="B6:E6"/>
    <mergeCell ref="G6:J6"/>
    <mergeCell ref="B4:C4"/>
    <mergeCell ref="D4:E4"/>
    <mergeCell ref="G4:H4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1B28B-30B1-484A-8D4E-7A4A1D63AC35}">
  <dimension ref="A1:R37"/>
  <sheetViews>
    <sheetView tabSelected="1" zoomScale="60" zoomScaleNormal="60" workbookViewId="0">
      <selection activeCell="K41" sqref="K41"/>
    </sheetView>
  </sheetViews>
  <sheetFormatPr defaultColWidth="8.625" defaultRowHeight="18.75"/>
  <cols>
    <col min="1" max="1" width="20.125" style="42" customWidth="1"/>
    <col min="2" max="2" width="22.125" style="42" customWidth="1"/>
    <col min="3" max="18" width="15.5" style="42" customWidth="1"/>
    <col min="19" max="16384" width="8.625" style="42"/>
  </cols>
  <sheetData>
    <row r="1" spans="1:18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27.95" customHeight="1">
      <c r="A2" s="92" t="s">
        <v>103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s="44" customFormat="1" ht="36.6" customHeight="1">
      <c r="A3" s="93" t="s">
        <v>86</v>
      </c>
      <c r="B3" s="94"/>
      <c r="C3" s="46" t="s">
        <v>71</v>
      </c>
      <c r="D3" s="47" t="s">
        <v>88</v>
      </c>
      <c r="E3" s="47" t="s">
        <v>3</v>
      </c>
      <c r="F3" s="48" t="s">
        <v>89</v>
      </c>
      <c r="G3" s="47" t="s">
        <v>8</v>
      </c>
      <c r="H3" s="47" t="s">
        <v>9</v>
      </c>
      <c r="I3" s="47" t="s">
        <v>5</v>
      </c>
      <c r="J3" s="47" t="s">
        <v>92</v>
      </c>
      <c r="K3" s="47" t="s">
        <v>16</v>
      </c>
      <c r="L3" s="47" t="s">
        <v>13</v>
      </c>
      <c r="M3" s="47" t="s">
        <v>19</v>
      </c>
      <c r="N3" s="47" t="s">
        <v>21</v>
      </c>
      <c r="O3" s="47" t="s">
        <v>24</v>
      </c>
      <c r="P3" s="47" t="s">
        <v>23</v>
      </c>
      <c r="Q3" s="47" t="s">
        <v>22</v>
      </c>
      <c r="R3" s="49" t="s">
        <v>101</v>
      </c>
    </row>
    <row r="4" spans="1:18">
      <c r="A4" s="95" t="s">
        <v>87</v>
      </c>
      <c r="B4" s="42" t="s">
        <v>105</v>
      </c>
      <c r="C4" s="50">
        <v>1</v>
      </c>
      <c r="D4" s="51">
        <v>-4.6265490498268878E-4</v>
      </c>
      <c r="E4" s="52">
        <v>-1.6E-2</v>
      </c>
      <c r="F4" s="51">
        <v>6.7000000000000004E-2</v>
      </c>
      <c r="G4" s="51">
        <v>-0.11899999999999999</v>
      </c>
      <c r="H4" s="51">
        <v>-0.18</v>
      </c>
      <c r="I4" s="55">
        <v>4.4999999999999998E-2</v>
      </c>
      <c r="J4" s="51">
        <v>-5.1999999999999998E-2</v>
      </c>
      <c r="K4" s="51">
        <v>3.2000000000000001E-2</v>
      </c>
      <c r="L4" s="52">
        <v>0.21299999999999999</v>
      </c>
      <c r="M4" s="52">
        <v>2.1999999999999999E-2</v>
      </c>
      <c r="N4" s="51">
        <v>8.8999999999999996E-2</v>
      </c>
      <c r="O4" s="52">
        <v>7.1999999999999995E-2</v>
      </c>
      <c r="P4" s="51">
        <v>7.0999999999999994E-2</v>
      </c>
      <c r="Q4" s="51">
        <v>5.7000000000000002E-2</v>
      </c>
      <c r="R4" s="53">
        <v>0.10199999999999999</v>
      </c>
    </row>
    <row r="5" spans="1:18">
      <c r="A5" s="96"/>
      <c r="B5" s="43" t="s">
        <v>102</v>
      </c>
      <c r="C5" s="54"/>
      <c r="D5" s="55">
        <v>0.97823721285156184</v>
      </c>
      <c r="E5" s="55">
        <v>7.9000000000000001E-2</v>
      </c>
      <c r="F5" s="55" t="s">
        <v>4</v>
      </c>
      <c r="G5" s="55" t="s">
        <v>4</v>
      </c>
      <c r="H5" s="55" t="s">
        <v>4</v>
      </c>
      <c r="I5" s="55" t="s">
        <v>4</v>
      </c>
      <c r="J5" s="55" t="s">
        <v>4</v>
      </c>
      <c r="K5" s="55" t="s">
        <v>4</v>
      </c>
      <c r="L5" s="55" t="s">
        <v>4</v>
      </c>
      <c r="M5" s="55">
        <v>0.02</v>
      </c>
      <c r="N5" s="55" t="s">
        <v>4</v>
      </c>
      <c r="O5" s="55" t="s">
        <v>4</v>
      </c>
      <c r="P5" s="55" t="s">
        <v>4</v>
      </c>
      <c r="Q5" s="55" t="s">
        <v>4</v>
      </c>
      <c r="R5" s="55" t="s">
        <v>4</v>
      </c>
    </row>
    <row r="6" spans="1:18">
      <c r="A6" s="89" t="s">
        <v>88</v>
      </c>
      <c r="B6" s="42" t="s">
        <v>105</v>
      </c>
      <c r="C6" s="57">
        <v>-4.6265490498268878E-4</v>
      </c>
      <c r="D6" s="58">
        <v>1</v>
      </c>
      <c r="E6" s="59">
        <v>-9.2999999999999999E-2</v>
      </c>
      <c r="F6" s="59">
        <v>0.155</v>
      </c>
      <c r="G6" s="55">
        <v>-1.9E-2</v>
      </c>
      <c r="H6" s="59">
        <v>-6.0999999999999999E-2</v>
      </c>
      <c r="I6" s="59">
        <v>-7.9000000000000001E-2</v>
      </c>
      <c r="J6" s="59">
        <v>-6.2E-2</v>
      </c>
      <c r="K6" s="59">
        <v>-5.1999999999999998E-2</v>
      </c>
      <c r="L6" s="59">
        <v>0.221</v>
      </c>
      <c r="M6" s="59">
        <v>-5.0999999999999997E-2</v>
      </c>
      <c r="N6" s="55">
        <v>-1E-3</v>
      </c>
      <c r="O6" s="59">
        <v>-8.5000000000000006E-2</v>
      </c>
      <c r="P6" s="59">
        <v>9.6000000000000002E-2</v>
      </c>
      <c r="Q6" s="55">
        <v>5.0000000000000001E-3</v>
      </c>
      <c r="R6" s="56">
        <v>-4.0000000000000001E-3</v>
      </c>
    </row>
    <row r="7" spans="1:18">
      <c r="A7" s="90"/>
      <c r="B7" s="43" t="s">
        <v>102</v>
      </c>
      <c r="C7" s="66">
        <v>0.97823721285156184</v>
      </c>
      <c r="D7" s="60"/>
      <c r="E7" s="55" t="s">
        <v>4</v>
      </c>
      <c r="F7" s="55" t="s">
        <v>4</v>
      </c>
      <c r="G7" s="55">
        <v>5.3999999999999999E-2</v>
      </c>
      <c r="H7" s="55" t="s">
        <v>4</v>
      </c>
      <c r="I7" s="55" t="s">
        <v>4</v>
      </c>
      <c r="J7" s="55" t="s">
        <v>4</v>
      </c>
      <c r="K7" s="55" t="s">
        <v>4</v>
      </c>
      <c r="L7" s="55" t="s">
        <v>4</v>
      </c>
      <c r="M7" s="55" t="s">
        <v>4</v>
      </c>
      <c r="N7" s="55">
        <v>0.91700000000000004</v>
      </c>
      <c r="O7" s="55" t="s">
        <v>4</v>
      </c>
      <c r="P7" s="55" t="s">
        <v>4</v>
      </c>
      <c r="Q7" s="55">
        <v>0.621</v>
      </c>
      <c r="R7" s="56">
        <v>0.68700000000000006</v>
      </c>
    </row>
    <row r="8" spans="1:18">
      <c r="A8" s="89" t="s">
        <v>3</v>
      </c>
      <c r="B8" s="42" t="s">
        <v>105</v>
      </c>
      <c r="C8" s="67">
        <v>-1.6E-2</v>
      </c>
      <c r="D8" s="59">
        <v>-9.2999999999999999E-2</v>
      </c>
      <c r="E8" s="58">
        <v>1</v>
      </c>
      <c r="F8" s="59">
        <v>2.5999999999999999E-2</v>
      </c>
      <c r="G8" s="59">
        <v>5.6000000000000001E-2</v>
      </c>
      <c r="H8" s="59">
        <v>5.8000000000000003E-2</v>
      </c>
      <c r="I8" s="59">
        <v>0.08</v>
      </c>
      <c r="J8" s="59">
        <v>7.0000000000000007E-2</v>
      </c>
      <c r="K8" s="55">
        <v>2.8000000000000001E-2</v>
      </c>
      <c r="L8" s="59">
        <v>-6.5000000000000002E-2</v>
      </c>
      <c r="M8" s="59">
        <v>7.6999999999999999E-2</v>
      </c>
      <c r="N8" s="59">
        <v>6.2E-2</v>
      </c>
      <c r="O8" s="59">
        <v>-4.2000000000000003E-2</v>
      </c>
      <c r="P8" s="55">
        <v>-0.01</v>
      </c>
      <c r="Q8" s="55">
        <v>4.0000000000000001E-3</v>
      </c>
      <c r="R8" s="56">
        <v>1.7999999999999999E-2</v>
      </c>
    </row>
    <row r="9" spans="1:18">
      <c r="A9" s="90"/>
      <c r="B9" s="43" t="s">
        <v>102</v>
      </c>
      <c r="C9" s="68">
        <v>7.9000000000000001E-2</v>
      </c>
      <c r="D9" s="55" t="s">
        <v>4</v>
      </c>
      <c r="E9" s="60"/>
      <c r="F9" s="55">
        <v>4.0000000000000001E-3</v>
      </c>
      <c r="G9" s="55" t="s">
        <v>4</v>
      </c>
      <c r="H9" s="55" t="s">
        <v>4</v>
      </c>
      <c r="I9" s="55" t="s">
        <v>4</v>
      </c>
      <c r="J9" s="55" t="s">
        <v>4</v>
      </c>
      <c r="K9" s="55">
        <v>2E-3</v>
      </c>
      <c r="L9" s="55" t="s">
        <v>4</v>
      </c>
      <c r="M9" s="55" t="s">
        <v>4</v>
      </c>
      <c r="N9" s="55" t="s">
        <v>4</v>
      </c>
      <c r="O9" s="55" t="s">
        <v>4</v>
      </c>
      <c r="P9" s="55">
        <v>0.28199999999999997</v>
      </c>
      <c r="Q9" s="55">
        <v>0.69499999999999995</v>
      </c>
      <c r="R9" s="56">
        <v>4.7E-2</v>
      </c>
    </row>
    <row r="10" spans="1:18">
      <c r="A10" s="89" t="s">
        <v>89</v>
      </c>
      <c r="B10" s="42" t="s">
        <v>105</v>
      </c>
      <c r="C10" s="69">
        <v>6.7000000000000004E-2</v>
      </c>
      <c r="D10" s="59">
        <v>0.155</v>
      </c>
      <c r="E10" s="59">
        <v>2.5999999999999999E-2</v>
      </c>
      <c r="F10" s="58">
        <v>1</v>
      </c>
      <c r="G10" s="55">
        <v>-1.4999999999999999E-2</v>
      </c>
      <c r="H10" s="55">
        <v>-1.4E-2</v>
      </c>
      <c r="I10" s="55">
        <v>-0.01</v>
      </c>
      <c r="J10" s="55">
        <v>-2.8000000000000001E-2</v>
      </c>
      <c r="K10" s="55">
        <v>-6.0000000000000001E-3</v>
      </c>
      <c r="L10" s="59">
        <v>0.109</v>
      </c>
      <c r="M10" s="59">
        <v>-2.3E-2</v>
      </c>
      <c r="N10" s="59">
        <v>1.7999999999999999E-2</v>
      </c>
      <c r="O10" s="59">
        <v>-3.7999999999999999E-2</v>
      </c>
      <c r="P10" s="59">
        <v>4.7E-2</v>
      </c>
      <c r="Q10" s="55">
        <v>-1.9E-2</v>
      </c>
      <c r="R10" s="56">
        <v>-1.2E-2</v>
      </c>
    </row>
    <row r="11" spans="1:18">
      <c r="A11" s="90"/>
      <c r="B11" s="43" t="s">
        <v>102</v>
      </c>
      <c r="C11" s="68" t="s">
        <v>4</v>
      </c>
      <c r="D11" s="55" t="s">
        <v>4</v>
      </c>
      <c r="E11" s="55">
        <v>4.0000000000000001E-3</v>
      </c>
      <c r="F11" s="60"/>
      <c r="G11" s="55">
        <v>0.13100000000000001</v>
      </c>
      <c r="H11" s="55">
        <v>0.153</v>
      </c>
      <c r="I11" s="55">
        <v>0.28100000000000003</v>
      </c>
      <c r="J11" s="55">
        <v>4.0000000000000001E-3</v>
      </c>
      <c r="K11" s="55">
        <v>0.53400000000000003</v>
      </c>
      <c r="L11" s="55" t="s">
        <v>4</v>
      </c>
      <c r="M11" s="55">
        <v>1.2E-2</v>
      </c>
      <c r="N11" s="55">
        <v>0.05</v>
      </c>
      <c r="O11" s="55" t="s">
        <v>4</v>
      </c>
      <c r="P11" s="55" t="s">
        <v>4</v>
      </c>
      <c r="Q11" s="55">
        <v>3.7999999999999999E-2</v>
      </c>
      <c r="R11" s="56">
        <v>0.192</v>
      </c>
    </row>
    <row r="12" spans="1:18">
      <c r="A12" s="89" t="s">
        <v>90</v>
      </c>
      <c r="B12" s="42" t="s">
        <v>105</v>
      </c>
      <c r="C12" s="69">
        <v>-0.11899999999999999</v>
      </c>
      <c r="D12" s="55">
        <v>-1.9E-2</v>
      </c>
      <c r="E12" s="59">
        <v>5.6000000000000001E-2</v>
      </c>
      <c r="F12" s="55">
        <v>-1.4999999999999999E-2</v>
      </c>
      <c r="G12" s="58">
        <v>1</v>
      </c>
      <c r="H12" s="59">
        <v>0.29699999999999999</v>
      </c>
      <c r="I12" s="59">
        <v>0.121</v>
      </c>
      <c r="J12" s="59">
        <v>8.6999999999999994E-2</v>
      </c>
      <c r="K12" s="59">
        <v>0.28299999999999997</v>
      </c>
      <c r="L12" s="59">
        <v>-0.15</v>
      </c>
      <c r="M12" s="59">
        <v>6.8000000000000005E-2</v>
      </c>
      <c r="N12" s="59">
        <v>4.2000000000000003E-2</v>
      </c>
      <c r="O12" s="59">
        <v>-0.113</v>
      </c>
      <c r="P12" s="55">
        <v>-1E-3</v>
      </c>
      <c r="Q12" s="55">
        <v>-1.9E-2</v>
      </c>
      <c r="R12" s="61">
        <v>0.113</v>
      </c>
    </row>
    <row r="13" spans="1:18">
      <c r="A13" s="90"/>
      <c r="B13" s="43" t="s">
        <v>102</v>
      </c>
      <c r="C13" s="68" t="s">
        <v>4</v>
      </c>
      <c r="D13" s="55">
        <v>5.3999999999999999E-2</v>
      </c>
      <c r="E13" s="55" t="s">
        <v>4</v>
      </c>
      <c r="F13" s="55">
        <v>0.13100000000000001</v>
      </c>
      <c r="G13" s="60"/>
      <c r="H13" s="55" t="s">
        <v>4</v>
      </c>
      <c r="I13" s="55" t="s">
        <v>4</v>
      </c>
      <c r="J13" s="55" t="s">
        <v>4</v>
      </c>
      <c r="K13" s="55" t="s">
        <v>4</v>
      </c>
      <c r="L13" s="55" t="s">
        <v>4</v>
      </c>
      <c r="M13" s="55" t="s">
        <v>4</v>
      </c>
      <c r="N13" s="55" t="s">
        <v>4</v>
      </c>
      <c r="O13" s="55" t="s">
        <v>4</v>
      </c>
      <c r="P13" s="55">
        <v>0.89300000000000002</v>
      </c>
      <c r="Q13" s="55">
        <v>5.2999999999999999E-2</v>
      </c>
      <c r="R13" s="55" t="s">
        <v>4</v>
      </c>
    </row>
    <row r="14" spans="1:18">
      <c r="A14" s="89" t="s">
        <v>9</v>
      </c>
      <c r="B14" s="42" t="s">
        <v>105</v>
      </c>
      <c r="C14" s="69">
        <v>-0.18</v>
      </c>
      <c r="D14" s="59">
        <v>-6.0999999999999999E-2</v>
      </c>
      <c r="E14" s="59">
        <v>5.8000000000000003E-2</v>
      </c>
      <c r="F14" s="55">
        <v>-1.4E-2</v>
      </c>
      <c r="G14" s="59">
        <v>0.29699999999999999</v>
      </c>
      <c r="H14" s="58">
        <v>1</v>
      </c>
      <c r="I14" s="59">
        <v>0.14099999999999999</v>
      </c>
      <c r="J14" s="59">
        <v>0.115</v>
      </c>
      <c r="K14" s="59">
        <v>0.16200000000000001</v>
      </c>
      <c r="L14" s="59">
        <v>-0.183</v>
      </c>
      <c r="M14" s="59">
        <v>9.2999999999999999E-2</v>
      </c>
      <c r="N14" s="59">
        <v>0.08</v>
      </c>
      <c r="O14" s="55">
        <v>8.0000000000000002E-3</v>
      </c>
      <c r="P14" s="59">
        <v>2.5000000000000001E-2</v>
      </c>
      <c r="Q14" s="55">
        <v>-8.0000000000000002E-3</v>
      </c>
      <c r="R14" s="61">
        <v>6.9000000000000006E-2</v>
      </c>
    </row>
    <row r="15" spans="1:18">
      <c r="A15" s="90"/>
      <c r="B15" s="43" t="s">
        <v>102</v>
      </c>
      <c r="C15" s="55" t="s">
        <v>4</v>
      </c>
      <c r="D15" s="55" t="s">
        <v>4</v>
      </c>
      <c r="E15" s="55" t="s">
        <v>4</v>
      </c>
      <c r="F15" s="55">
        <v>0.153</v>
      </c>
      <c r="G15" s="55" t="s">
        <v>4</v>
      </c>
      <c r="H15" s="60"/>
      <c r="I15" s="55" t="s">
        <v>4</v>
      </c>
      <c r="J15" s="55" t="s">
        <v>4</v>
      </c>
      <c r="K15" s="55" t="s">
        <v>4</v>
      </c>
      <c r="L15" s="55" t="s">
        <v>4</v>
      </c>
      <c r="M15" s="55" t="s">
        <v>4</v>
      </c>
      <c r="N15" s="55" t="s">
        <v>4</v>
      </c>
      <c r="O15" s="55">
        <v>0.437</v>
      </c>
      <c r="P15" s="55">
        <v>9.6564268610605051E-3</v>
      </c>
      <c r="Q15" s="55">
        <v>0.40300000000000002</v>
      </c>
      <c r="R15" s="55" t="s">
        <v>4</v>
      </c>
    </row>
    <row r="16" spans="1:18">
      <c r="A16" s="89" t="s">
        <v>5</v>
      </c>
      <c r="B16" s="42" t="s">
        <v>105</v>
      </c>
      <c r="C16" s="55">
        <v>4.4999999999999998E-2</v>
      </c>
      <c r="D16" s="59">
        <v>-7.9000000000000001E-2</v>
      </c>
      <c r="E16" s="59">
        <v>0.08</v>
      </c>
      <c r="F16" s="55">
        <v>-0.01</v>
      </c>
      <c r="G16" s="59">
        <v>0.121</v>
      </c>
      <c r="H16" s="59">
        <v>0.14099999999999999</v>
      </c>
      <c r="I16" s="58">
        <v>1</v>
      </c>
      <c r="J16" s="59">
        <v>0.34399999999999997</v>
      </c>
      <c r="K16" s="55">
        <v>3.2334511601492068E-2</v>
      </c>
      <c r="L16" s="59">
        <v>0.19800000000000001</v>
      </c>
      <c r="M16" s="59">
        <v>0.28699999999999998</v>
      </c>
      <c r="N16" s="59">
        <v>0.187</v>
      </c>
      <c r="O16" s="59">
        <v>0.10199999999999999</v>
      </c>
      <c r="P16" s="59">
        <v>0.104</v>
      </c>
      <c r="Q16" s="55">
        <v>3.7999999999999999E-2</v>
      </c>
      <c r="R16" s="61">
        <v>6.7000000000000004E-2</v>
      </c>
    </row>
    <row r="17" spans="1:18">
      <c r="A17" s="90"/>
      <c r="B17" s="43" t="s">
        <v>102</v>
      </c>
      <c r="C17" s="68" t="s">
        <v>4</v>
      </c>
      <c r="D17" s="55" t="s">
        <v>4</v>
      </c>
      <c r="E17" s="55" t="s">
        <v>4</v>
      </c>
      <c r="F17" s="55">
        <v>0.28100000000000003</v>
      </c>
      <c r="G17" s="55" t="s">
        <v>4</v>
      </c>
      <c r="H17" s="55" t="s">
        <v>4</v>
      </c>
      <c r="I17" s="60"/>
      <c r="J17" s="55" t="s">
        <v>4</v>
      </c>
      <c r="K17" s="55">
        <v>1E-3</v>
      </c>
      <c r="L17" s="55" t="s">
        <v>4</v>
      </c>
      <c r="M17" s="55" t="s">
        <v>4</v>
      </c>
      <c r="N17" s="55" t="s">
        <v>4</v>
      </c>
      <c r="O17" s="55" t="s">
        <v>4</v>
      </c>
      <c r="P17" s="55" t="s">
        <v>4</v>
      </c>
      <c r="Q17" s="55" t="s">
        <v>4</v>
      </c>
      <c r="R17" s="55" t="s">
        <v>4</v>
      </c>
    </row>
    <row r="18" spans="1:18">
      <c r="A18" s="89" t="s">
        <v>91</v>
      </c>
      <c r="B18" s="42" t="s">
        <v>105</v>
      </c>
      <c r="C18" s="69">
        <v>-5.1999999999999998E-2</v>
      </c>
      <c r="D18" s="59">
        <v>-6.2E-2</v>
      </c>
      <c r="E18" s="59">
        <v>7.0000000000000007E-2</v>
      </c>
      <c r="F18" s="55">
        <v>-2.8000000000000001E-2</v>
      </c>
      <c r="G18" s="59">
        <v>8.6999999999999994E-2</v>
      </c>
      <c r="H18" s="59">
        <v>0.115</v>
      </c>
      <c r="I18" s="59">
        <v>0.34399999999999997</v>
      </c>
      <c r="J18" s="58">
        <v>1</v>
      </c>
      <c r="K18" s="55">
        <v>4.4999999999999998E-2</v>
      </c>
      <c r="L18" s="59">
        <v>-0.33</v>
      </c>
      <c r="M18" s="59">
        <v>0.60199999999999998</v>
      </c>
      <c r="N18" s="59">
        <v>0.27</v>
      </c>
      <c r="O18" s="59">
        <v>-0.121</v>
      </c>
      <c r="P18" s="59">
        <v>-0.13600000000000001</v>
      </c>
      <c r="Q18" s="55">
        <v>-3.7999999999999999E-2</v>
      </c>
      <c r="R18" s="56">
        <v>0.03</v>
      </c>
    </row>
    <row r="19" spans="1:18">
      <c r="A19" s="90"/>
      <c r="B19" s="43" t="s">
        <v>102</v>
      </c>
      <c r="C19" s="68" t="s">
        <v>4</v>
      </c>
      <c r="D19" s="55" t="s">
        <v>4</v>
      </c>
      <c r="E19" s="55" t="s">
        <v>4</v>
      </c>
      <c r="F19" s="55">
        <v>4.0000000000000001E-3</v>
      </c>
      <c r="G19" s="55" t="s">
        <v>4</v>
      </c>
      <c r="H19" s="55" t="s">
        <v>4</v>
      </c>
      <c r="I19" s="55" t="s">
        <v>4</v>
      </c>
      <c r="J19" s="60"/>
      <c r="K19" s="55" t="s">
        <v>4</v>
      </c>
      <c r="L19" s="55" t="s">
        <v>4</v>
      </c>
      <c r="M19" s="55" t="s">
        <v>4</v>
      </c>
      <c r="N19" s="55" t="s">
        <v>4</v>
      </c>
      <c r="O19" s="55" t="s">
        <v>4</v>
      </c>
      <c r="P19" s="55" t="s">
        <v>4</v>
      </c>
      <c r="Q19" s="55" t="s">
        <v>4</v>
      </c>
      <c r="R19" s="56">
        <v>2E-3</v>
      </c>
    </row>
    <row r="20" spans="1:18">
      <c r="A20" s="89" t="s">
        <v>93</v>
      </c>
      <c r="B20" s="42" t="s">
        <v>105</v>
      </c>
      <c r="C20" s="69">
        <v>3.2000000000000001E-2</v>
      </c>
      <c r="D20" s="59">
        <v>-5.1999999999999998E-2</v>
      </c>
      <c r="E20" s="55">
        <v>2.8000000000000001E-2</v>
      </c>
      <c r="F20" s="55">
        <v>-6.0000000000000001E-3</v>
      </c>
      <c r="G20" s="59">
        <v>0.28299999999999997</v>
      </c>
      <c r="H20" s="59">
        <v>0.16200000000000001</v>
      </c>
      <c r="I20" s="55">
        <v>3.2334511601492068E-2</v>
      </c>
      <c r="J20" s="55">
        <v>4.4999999999999998E-2</v>
      </c>
      <c r="K20" s="58">
        <v>1</v>
      </c>
      <c r="L20" s="59">
        <v>0.126</v>
      </c>
      <c r="M20" s="55">
        <v>3.7999999999999999E-2</v>
      </c>
      <c r="N20" s="55">
        <v>3.2000000000000001E-2</v>
      </c>
      <c r="O20" s="55">
        <v>4.0000000000000001E-3</v>
      </c>
      <c r="P20" s="55">
        <v>1.4E-2</v>
      </c>
      <c r="Q20" s="55">
        <v>1.0999999999999999E-2</v>
      </c>
      <c r="R20" s="61">
        <v>1.6E-2</v>
      </c>
    </row>
    <row r="21" spans="1:18">
      <c r="A21" s="90"/>
      <c r="B21" s="43" t="s">
        <v>102</v>
      </c>
      <c r="C21" s="68" t="s">
        <v>4</v>
      </c>
      <c r="D21" s="55" t="s">
        <v>4</v>
      </c>
      <c r="E21" s="55">
        <v>2E-3</v>
      </c>
      <c r="F21" s="55">
        <v>0.53400000000000003</v>
      </c>
      <c r="G21" s="55" t="s">
        <v>4</v>
      </c>
      <c r="H21" s="55" t="s">
        <v>4</v>
      </c>
      <c r="I21" s="55">
        <v>1E-3</v>
      </c>
      <c r="J21" s="55" t="s">
        <v>4</v>
      </c>
      <c r="K21" s="60"/>
      <c r="L21" s="55" t="s">
        <v>4</v>
      </c>
      <c r="M21" s="55" t="s">
        <v>4</v>
      </c>
      <c r="N21" s="55">
        <v>0.40873099281174852</v>
      </c>
      <c r="O21" s="55">
        <v>0.70299999999999996</v>
      </c>
      <c r="P21" s="55">
        <v>0.124</v>
      </c>
      <c r="Q21" s="55">
        <v>0.25</v>
      </c>
      <c r="R21" s="56">
        <v>8.5000000000000006E-2</v>
      </c>
    </row>
    <row r="22" spans="1:18">
      <c r="A22" s="89" t="s">
        <v>94</v>
      </c>
      <c r="B22" s="42" t="s">
        <v>105</v>
      </c>
      <c r="C22" s="67">
        <v>0.21299999999999999</v>
      </c>
      <c r="D22" s="59">
        <v>0.221</v>
      </c>
      <c r="E22" s="59">
        <v>-6.5000000000000002E-2</v>
      </c>
      <c r="F22" s="59">
        <v>0.109</v>
      </c>
      <c r="G22" s="59">
        <v>-0.15</v>
      </c>
      <c r="H22" s="59">
        <v>-0.183</v>
      </c>
      <c r="I22" s="59">
        <v>0.19800000000000001</v>
      </c>
      <c r="J22" s="59">
        <v>-0.33</v>
      </c>
      <c r="K22" s="59">
        <v>0.126</v>
      </c>
      <c r="L22" s="58">
        <v>1</v>
      </c>
      <c r="M22" s="59">
        <v>0.28699999999999998</v>
      </c>
      <c r="N22" s="59">
        <v>0.159</v>
      </c>
      <c r="O22" s="55">
        <v>1.6E-2</v>
      </c>
      <c r="P22" s="59">
        <v>0.14799999999999999</v>
      </c>
      <c r="Q22" s="55">
        <v>0</v>
      </c>
      <c r="R22" s="61">
        <v>-5.2999999999999999E-2</v>
      </c>
    </row>
    <row r="23" spans="1:18">
      <c r="A23" s="90"/>
      <c r="B23" s="43" t="s">
        <v>102</v>
      </c>
      <c r="C23" s="68" t="s">
        <v>4</v>
      </c>
      <c r="D23" s="55" t="s">
        <v>4</v>
      </c>
      <c r="E23" s="55" t="s">
        <v>4</v>
      </c>
      <c r="F23" s="55" t="s">
        <v>4</v>
      </c>
      <c r="G23" s="55" t="s">
        <v>4</v>
      </c>
      <c r="H23" s="55" t="s">
        <v>4</v>
      </c>
      <c r="I23" s="55" t="s">
        <v>4</v>
      </c>
      <c r="J23" s="55" t="s">
        <v>4</v>
      </c>
      <c r="K23" s="55" t="s">
        <v>4</v>
      </c>
      <c r="L23" s="60"/>
      <c r="M23" s="55" t="s">
        <v>4</v>
      </c>
      <c r="N23" s="55" t="s">
        <v>4</v>
      </c>
      <c r="O23" s="55">
        <v>8.1000000000000003E-2</v>
      </c>
      <c r="P23" s="55" t="s">
        <v>4</v>
      </c>
      <c r="Q23" s="55">
        <v>0.97399999999999998</v>
      </c>
      <c r="R23" s="55" t="s">
        <v>4</v>
      </c>
    </row>
    <row r="24" spans="1:18">
      <c r="A24" s="89" t="s">
        <v>95</v>
      </c>
      <c r="B24" s="42" t="s">
        <v>105</v>
      </c>
      <c r="C24" s="67">
        <v>2.1999999999999999E-2</v>
      </c>
      <c r="D24" s="59">
        <v>-5.0999999999999997E-2</v>
      </c>
      <c r="E24" s="59">
        <v>7.6999999999999999E-2</v>
      </c>
      <c r="F24" s="59">
        <v>-2.3E-2</v>
      </c>
      <c r="G24" s="59">
        <v>6.8000000000000005E-2</v>
      </c>
      <c r="H24" s="59">
        <v>9.2999999999999999E-2</v>
      </c>
      <c r="I24" s="59">
        <v>0.28699999999999998</v>
      </c>
      <c r="J24" s="59">
        <v>0.60199999999999998</v>
      </c>
      <c r="K24" s="55">
        <v>3.7999999999999999E-2</v>
      </c>
      <c r="L24" s="59">
        <v>0.28699999999999998</v>
      </c>
      <c r="M24" s="58">
        <v>1</v>
      </c>
      <c r="N24" s="59">
        <v>0.25900000000000001</v>
      </c>
      <c r="O24" s="59">
        <v>9.7000000000000003E-2</v>
      </c>
      <c r="P24" s="59">
        <v>0.14399999999999999</v>
      </c>
      <c r="Q24" s="59">
        <v>4.7E-2</v>
      </c>
      <c r="R24" s="61">
        <v>3.7999999999999999E-2</v>
      </c>
    </row>
    <row r="25" spans="1:18">
      <c r="A25" s="90"/>
      <c r="B25" s="43" t="s">
        <v>102</v>
      </c>
      <c r="C25" s="68">
        <v>0.02</v>
      </c>
      <c r="D25" s="55" t="s">
        <v>4</v>
      </c>
      <c r="E25" s="55" t="s">
        <v>4</v>
      </c>
      <c r="F25" s="55">
        <v>1.2E-2</v>
      </c>
      <c r="G25" s="55" t="s">
        <v>4</v>
      </c>
      <c r="H25" s="55" t="s">
        <v>4</v>
      </c>
      <c r="I25" s="55" t="s">
        <v>4</v>
      </c>
      <c r="J25" s="55" t="s">
        <v>4</v>
      </c>
      <c r="K25" s="55" t="s">
        <v>4</v>
      </c>
      <c r="L25" s="55" t="s">
        <v>4</v>
      </c>
      <c r="M25" s="60"/>
      <c r="N25" s="55" t="s">
        <v>4</v>
      </c>
      <c r="O25" s="55" t="s">
        <v>4</v>
      </c>
      <c r="P25" s="55" t="s">
        <v>4</v>
      </c>
      <c r="Q25" s="55" t="s">
        <v>4</v>
      </c>
      <c r="R25" s="55" t="s">
        <v>4</v>
      </c>
    </row>
    <row r="26" spans="1:18">
      <c r="A26" s="89" t="s">
        <v>96</v>
      </c>
      <c r="B26" s="42" t="s">
        <v>105</v>
      </c>
      <c r="C26" s="69">
        <v>8.8999999999999996E-2</v>
      </c>
      <c r="D26" s="55">
        <v>-1E-3</v>
      </c>
      <c r="E26" s="59">
        <v>6.2E-2</v>
      </c>
      <c r="F26" s="59">
        <v>1.7999999999999999E-2</v>
      </c>
      <c r="G26" s="59">
        <v>4.2000000000000003E-2</v>
      </c>
      <c r="H26" s="59">
        <v>0.08</v>
      </c>
      <c r="I26" s="59">
        <v>0.187</v>
      </c>
      <c r="J26" s="59">
        <v>0.27</v>
      </c>
      <c r="K26" s="55">
        <v>3.2000000000000001E-2</v>
      </c>
      <c r="L26" s="59">
        <v>0.159</v>
      </c>
      <c r="M26" s="59">
        <v>0.25900000000000001</v>
      </c>
      <c r="N26" s="58">
        <v>1</v>
      </c>
      <c r="O26" s="59">
        <v>0.253</v>
      </c>
      <c r="P26" s="59">
        <v>0.184</v>
      </c>
      <c r="Q26" s="55">
        <v>3.5000000000000003E-2</v>
      </c>
      <c r="R26" s="61">
        <v>-0.19900000000000001</v>
      </c>
    </row>
    <row r="27" spans="1:18">
      <c r="A27" s="90"/>
      <c r="B27" s="43" t="s">
        <v>102</v>
      </c>
      <c r="C27" s="68" t="s">
        <v>4</v>
      </c>
      <c r="D27" s="55">
        <v>0.91700000000000004</v>
      </c>
      <c r="E27" s="55" t="s">
        <v>4</v>
      </c>
      <c r="F27" s="55">
        <v>0.05</v>
      </c>
      <c r="G27" s="55" t="s">
        <v>4</v>
      </c>
      <c r="H27" s="55" t="s">
        <v>4</v>
      </c>
      <c r="I27" s="55" t="s">
        <v>4</v>
      </c>
      <c r="J27" s="55" t="s">
        <v>4</v>
      </c>
      <c r="K27" s="55">
        <v>0.40873099281174852</v>
      </c>
      <c r="L27" s="55" t="s">
        <v>4</v>
      </c>
      <c r="M27" s="55" t="s">
        <v>4</v>
      </c>
      <c r="N27" s="60"/>
      <c r="O27" s="55" t="s">
        <v>4</v>
      </c>
      <c r="P27" s="55" t="s">
        <v>4</v>
      </c>
      <c r="Q27" s="55" t="s">
        <v>4</v>
      </c>
      <c r="R27" s="55" t="s">
        <v>4</v>
      </c>
    </row>
    <row r="28" spans="1:18">
      <c r="A28" s="89" t="s">
        <v>97</v>
      </c>
      <c r="B28" s="42" t="s">
        <v>105</v>
      </c>
      <c r="C28" s="67">
        <v>7.1999999999999995E-2</v>
      </c>
      <c r="D28" s="59">
        <v>-8.5000000000000006E-2</v>
      </c>
      <c r="E28" s="59">
        <v>-4.2000000000000003E-2</v>
      </c>
      <c r="F28" s="59">
        <v>-3.7999999999999999E-2</v>
      </c>
      <c r="G28" s="59">
        <v>-0.113</v>
      </c>
      <c r="H28" s="55">
        <v>8.0000000000000002E-3</v>
      </c>
      <c r="I28" s="59">
        <v>0.10199999999999999</v>
      </c>
      <c r="J28" s="59">
        <v>-0.121</v>
      </c>
      <c r="K28" s="55">
        <v>4.0000000000000001E-3</v>
      </c>
      <c r="L28" s="55">
        <v>1.6E-2</v>
      </c>
      <c r="M28" s="59">
        <v>9.7000000000000003E-2</v>
      </c>
      <c r="N28" s="59">
        <v>0.253</v>
      </c>
      <c r="O28" s="58">
        <v>1</v>
      </c>
      <c r="P28" s="55">
        <v>3.9E-2</v>
      </c>
      <c r="Q28" s="55">
        <v>3.3000000000000002E-2</v>
      </c>
      <c r="R28" s="61">
        <v>-0.38800000000000001</v>
      </c>
    </row>
    <row r="29" spans="1:18">
      <c r="A29" s="90"/>
      <c r="B29" s="43" t="s">
        <v>102</v>
      </c>
      <c r="C29" s="68" t="s">
        <v>4</v>
      </c>
      <c r="D29" s="55" t="s">
        <v>4</v>
      </c>
      <c r="E29" s="55" t="s">
        <v>4</v>
      </c>
      <c r="F29" s="55" t="s">
        <v>4</v>
      </c>
      <c r="G29" s="55" t="s">
        <v>4</v>
      </c>
      <c r="H29" s="55">
        <v>0.437</v>
      </c>
      <c r="I29" s="55" t="s">
        <v>4</v>
      </c>
      <c r="J29" s="55" t="s">
        <v>4</v>
      </c>
      <c r="K29" s="55">
        <v>0.70299999999999996</v>
      </c>
      <c r="L29" s="55">
        <v>8.1000000000000003E-2</v>
      </c>
      <c r="M29" s="55" t="s">
        <v>4</v>
      </c>
      <c r="N29" s="55" t="s">
        <v>4</v>
      </c>
      <c r="O29" s="60"/>
      <c r="P29" s="55" t="s">
        <v>4</v>
      </c>
      <c r="Q29" s="55" t="s">
        <v>4</v>
      </c>
      <c r="R29" s="55" t="s">
        <v>4</v>
      </c>
    </row>
    <row r="30" spans="1:18">
      <c r="A30" s="89" t="s">
        <v>98</v>
      </c>
      <c r="B30" s="42" t="s">
        <v>105</v>
      </c>
      <c r="C30" s="69">
        <v>7.0999999999999994E-2</v>
      </c>
      <c r="D30" s="59">
        <v>9.6000000000000002E-2</v>
      </c>
      <c r="E30" s="55">
        <v>-0.01</v>
      </c>
      <c r="F30" s="59">
        <v>4.7E-2</v>
      </c>
      <c r="G30" s="55">
        <v>-1E-3</v>
      </c>
      <c r="H30" s="59">
        <v>2.5000000000000001E-2</v>
      </c>
      <c r="I30" s="59">
        <v>0.104</v>
      </c>
      <c r="J30" s="59">
        <v>-0.13600000000000001</v>
      </c>
      <c r="K30" s="55">
        <v>1.4E-2</v>
      </c>
      <c r="L30" s="59">
        <v>0.14799999999999999</v>
      </c>
      <c r="M30" s="59">
        <v>0.14399999999999999</v>
      </c>
      <c r="N30" s="59">
        <v>0.184</v>
      </c>
      <c r="O30" s="55">
        <v>3.9E-2</v>
      </c>
      <c r="P30" s="58">
        <v>1</v>
      </c>
      <c r="Q30" s="55">
        <v>0.01</v>
      </c>
      <c r="R30" s="61">
        <v>-0.38</v>
      </c>
    </row>
    <row r="31" spans="1:18">
      <c r="A31" s="90"/>
      <c r="B31" s="43" t="s">
        <v>102</v>
      </c>
      <c r="C31" s="68" t="s">
        <v>4</v>
      </c>
      <c r="D31" s="55" t="s">
        <v>4</v>
      </c>
      <c r="E31" s="55">
        <v>0.28199999999999997</v>
      </c>
      <c r="F31" s="55" t="s">
        <v>4</v>
      </c>
      <c r="G31" s="55">
        <v>0.89300000000000002</v>
      </c>
      <c r="H31" s="55">
        <v>9.6564268610605051E-3</v>
      </c>
      <c r="I31" s="55" t="s">
        <v>4</v>
      </c>
      <c r="J31" s="55" t="s">
        <v>4</v>
      </c>
      <c r="K31" s="55">
        <v>0.124</v>
      </c>
      <c r="L31" s="55" t="s">
        <v>4</v>
      </c>
      <c r="M31" s="55" t="s">
        <v>4</v>
      </c>
      <c r="N31" s="55" t="s">
        <v>4</v>
      </c>
      <c r="O31" s="55" t="s">
        <v>4</v>
      </c>
      <c r="P31" s="60"/>
      <c r="Q31" s="55">
        <v>0.28499999999999998</v>
      </c>
      <c r="R31" s="55" t="s">
        <v>4</v>
      </c>
    </row>
    <row r="32" spans="1:18">
      <c r="A32" s="89" t="s">
        <v>99</v>
      </c>
      <c r="B32" s="42" t="s">
        <v>105</v>
      </c>
      <c r="C32" s="69">
        <v>5.7000000000000002E-2</v>
      </c>
      <c r="D32" s="55">
        <v>5.0000000000000001E-3</v>
      </c>
      <c r="E32" s="55">
        <v>4.0000000000000001E-3</v>
      </c>
      <c r="F32" s="55">
        <v>-1.9E-2</v>
      </c>
      <c r="G32" s="55">
        <v>-1.9E-2</v>
      </c>
      <c r="H32" s="55">
        <v>-8.0000000000000002E-3</v>
      </c>
      <c r="I32" s="55">
        <v>3.7999999999999999E-2</v>
      </c>
      <c r="J32" s="55">
        <v>-3.7999999999999999E-2</v>
      </c>
      <c r="K32" s="55">
        <v>1.0999999999999999E-2</v>
      </c>
      <c r="L32" s="55">
        <v>0</v>
      </c>
      <c r="M32" s="59">
        <v>4.7E-2</v>
      </c>
      <c r="N32" s="55">
        <v>3.5000000000000003E-2</v>
      </c>
      <c r="O32" s="55">
        <v>3.3000000000000002E-2</v>
      </c>
      <c r="P32" s="55">
        <v>0.01</v>
      </c>
      <c r="Q32" s="58">
        <v>1</v>
      </c>
      <c r="R32" s="61">
        <v>-0.21099999999999999</v>
      </c>
    </row>
    <row r="33" spans="1:18">
      <c r="A33" s="90"/>
      <c r="B33" s="43" t="s">
        <v>102</v>
      </c>
      <c r="C33" s="68" t="s">
        <v>4</v>
      </c>
      <c r="D33" s="55">
        <v>0.621</v>
      </c>
      <c r="E33" s="55">
        <v>0.69499999999999995</v>
      </c>
      <c r="F33" s="55">
        <v>3.7999999999999999E-2</v>
      </c>
      <c r="G33" s="55">
        <v>5.2999999999999999E-2</v>
      </c>
      <c r="H33" s="55">
        <v>0.40300000000000002</v>
      </c>
      <c r="I33" s="55" t="s">
        <v>4</v>
      </c>
      <c r="J33" s="55" t="s">
        <v>4</v>
      </c>
      <c r="K33" s="55">
        <v>0.25</v>
      </c>
      <c r="L33" s="55">
        <v>0.97399999999999998</v>
      </c>
      <c r="M33" s="55" t="s">
        <v>4</v>
      </c>
      <c r="N33" s="55" t="s">
        <v>4</v>
      </c>
      <c r="O33" s="55" t="s">
        <v>4</v>
      </c>
      <c r="P33" s="55">
        <v>0.28499999999999998</v>
      </c>
      <c r="Q33" s="60"/>
      <c r="R33" s="55" t="s">
        <v>4</v>
      </c>
    </row>
    <row r="34" spans="1:18">
      <c r="A34" s="89" t="s">
        <v>100</v>
      </c>
      <c r="B34" s="42" t="s">
        <v>105</v>
      </c>
      <c r="C34" s="70">
        <v>0.10199999999999999</v>
      </c>
      <c r="D34" s="56">
        <v>-4.0000000000000001E-3</v>
      </c>
      <c r="E34" s="56">
        <v>1.7999999999999999E-2</v>
      </c>
      <c r="F34" s="56">
        <v>-1.2E-2</v>
      </c>
      <c r="G34" s="61">
        <v>0.113</v>
      </c>
      <c r="H34" s="61">
        <v>6.9000000000000006E-2</v>
      </c>
      <c r="I34" s="61">
        <v>6.7000000000000004E-2</v>
      </c>
      <c r="J34" s="56">
        <v>0.03</v>
      </c>
      <c r="K34" s="61">
        <v>1.6E-2</v>
      </c>
      <c r="L34" s="61">
        <v>-5.2999999999999999E-2</v>
      </c>
      <c r="M34" s="61">
        <v>3.7999999999999999E-2</v>
      </c>
      <c r="N34" s="61">
        <v>-0.19900000000000001</v>
      </c>
      <c r="O34" s="61">
        <v>-0.38800000000000001</v>
      </c>
      <c r="P34" s="61">
        <v>-0.38</v>
      </c>
      <c r="Q34" s="61">
        <v>-0.21099999999999999</v>
      </c>
      <c r="R34" s="62">
        <v>1</v>
      </c>
    </row>
    <row r="35" spans="1:18">
      <c r="A35" s="91"/>
      <c r="B35" s="71" t="s">
        <v>102</v>
      </c>
      <c r="C35" s="63" t="s">
        <v>4</v>
      </c>
      <c r="D35" s="65">
        <v>0.68700000000000006</v>
      </c>
      <c r="E35" s="65">
        <v>4.7E-2</v>
      </c>
      <c r="F35" s="65">
        <v>0.192</v>
      </c>
      <c r="G35" s="63" t="s">
        <v>4</v>
      </c>
      <c r="H35" s="63" t="s">
        <v>4</v>
      </c>
      <c r="I35" s="63" t="s">
        <v>4</v>
      </c>
      <c r="J35" s="65">
        <v>2E-3</v>
      </c>
      <c r="K35" s="65">
        <v>8.5000000000000006E-2</v>
      </c>
      <c r="L35" s="63" t="s">
        <v>4</v>
      </c>
      <c r="M35" s="63" t="s">
        <v>4</v>
      </c>
      <c r="N35" s="63" t="s">
        <v>4</v>
      </c>
      <c r="O35" s="63" t="s">
        <v>4</v>
      </c>
      <c r="P35" s="63" t="s">
        <v>4</v>
      </c>
      <c r="Q35" s="63" t="s">
        <v>4</v>
      </c>
      <c r="R35" s="64"/>
    </row>
    <row r="36" spans="1:18" ht="18" customHeight="1">
      <c r="A36" s="85" t="s">
        <v>104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</row>
    <row r="37" spans="1:18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</row>
  </sheetData>
  <mergeCells count="19">
    <mergeCell ref="A22:A23"/>
    <mergeCell ref="A24:A25"/>
    <mergeCell ref="A3:B3"/>
    <mergeCell ref="A4:A5"/>
    <mergeCell ref="A6:A7"/>
    <mergeCell ref="A8:A9"/>
    <mergeCell ref="A10:A11"/>
    <mergeCell ref="A12:A13"/>
    <mergeCell ref="A2:R2"/>
    <mergeCell ref="A14:A15"/>
    <mergeCell ref="A16:A17"/>
    <mergeCell ref="A18:A19"/>
    <mergeCell ref="A20:A21"/>
    <mergeCell ref="A36:R37"/>
    <mergeCell ref="A26:A27"/>
    <mergeCell ref="A28:A29"/>
    <mergeCell ref="A30:A31"/>
    <mergeCell ref="A32:A33"/>
    <mergeCell ref="A34:A3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SuppleTable 1</vt:lpstr>
      <vt:lpstr>SuppleTable 2</vt:lpstr>
      <vt:lpstr>SuppleTable 3</vt:lpstr>
      <vt:lpstr>SuppleTable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Minoru Miyashita</dc:creator>
  <cp:lastModifiedBy>Minoru Miyashita</cp:lastModifiedBy>
  <dcterms:created xsi:type="dcterms:W3CDTF">2015-06-05T18:19:34Z</dcterms:created>
  <dcterms:modified xsi:type="dcterms:W3CDTF">2023-01-26T09:22:06Z</dcterms:modified>
</cp:coreProperties>
</file>