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work\Dropbox (HMS)\Kenny_MBOAT7_paper\Revision-Final-editorial\"/>
    </mc:Choice>
  </mc:AlternateContent>
  <xr:revisionPtr revIDLastSave="0" documentId="13_ncr:1_{008C2BBD-6376-41FB-BE2F-4C95BA1C6779}" xr6:coauthVersionLast="47" xr6:coauthVersionMax="47" xr10:uidLastSave="{00000000-0000-0000-0000-000000000000}"/>
  <bookViews>
    <workbookView xWindow="13215" yWindow="-16320" windowWidth="38640" windowHeight="15840" xr2:uid="{00000000-000D-0000-FFFF-FFFF00000000}"/>
  </bookViews>
  <sheets>
    <sheet name="Figure 1" sheetId="1" r:id="rId1"/>
    <sheet name="Figure 2; Figure 3" sheetId="5" r:id="rId2"/>
    <sheet name="Figure 4" sheetId="6" r:id="rId3"/>
    <sheet name="Figure 5" sheetId="7" r:id="rId4"/>
    <sheet name="Supplementary Figure 1" sheetId="4" r:id="rId5"/>
    <sheet name="Supplementary Figure 7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1" i="4" l="1"/>
  <c r="I310" i="4"/>
  <c r="I309" i="4"/>
  <c r="I308" i="4"/>
  <c r="I307" i="4"/>
  <c r="I306" i="4"/>
  <c r="I305" i="4"/>
  <c r="I304" i="4"/>
  <c r="I303" i="4"/>
  <c r="F300" i="4"/>
  <c r="N295" i="4"/>
  <c r="T295" i="4" s="1"/>
  <c r="M295" i="4"/>
  <c r="S295" i="4" s="1"/>
  <c r="L295" i="4"/>
  <c r="R295" i="4" s="1"/>
  <c r="K295" i="4"/>
  <c r="Q295" i="4" s="1"/>
  <c r="N294" i="4"/>
  <c r="T294" i="4" s="1"/>
  <c r="M294" i="4"/>
  <c r="S294" i="4" s="1"/>
  <c r="L294" i="4"/>
  <c r="R294" i="4" s="1"/>
  <c r="K294" i="4"/>
  <c r="Q294" i="4" s="1"/>
  <c r="N293" i="4"/>
  <c r="T293" i="4" s="1"/>
  <c r="M293" i="4"/>
  <c r="S293" i="4" s="1"/>
  <c r="L293" i="4"/>
  <c r="R293" i="4" s="1"/>
  <c r="K293" i="4"/>
  <c r="Q293" i="4" s="1"/>
  <c r="N292" i="4"/>
  <c r="T292" i="4" s="1"/>
  <c r="M292" i="4"/>
  <c r="S292" i="4" s="1"/>
  <c r="L292" i="4"/>
  <c r="R292" i="4" s="1"/>
  <c r="K292" i="4"/>
  <c r="Q292" i="4" s="1"/>
  <c r="N291" i="4"/>
  <c r="T291" i="4" s="1"/>
  <c r="M291" i="4"/>
  <c r="S291" i="4" s="1"/>
  <c r="L291" i="4"/>
  <c r="R291" i="4" s="1"/>
  <c r="K291" i="4"/>
  <c r="Q291" i="4" s="1"/>
  <c r="N290" i="4"/>
  <c r="T290" i="4" s="1"/>
  <c r="M290" i="4"/>
  <c r="S290" i="4" s="1"/>
  <c r="L290" i="4"/>
  <c r="R290" i="4" s="1"/>
  <c r="K290" i="4"/>
  <c r="Q290" i="4" s="1"/>
  <c r="T289" i="4"/>
  <c r="M289" i="4"/>
  <c r="S289" i="4" s="1"/>
  <c r="L289" i="4"/>
  <c r="R289" i="4" s="1"/>
  <c r="K289" i="4"/>
  <c r="Q289" i="4" s="1"/>
  <c r="N288" i="4"/>
  <c r="T288" i="4" s="1"/>
  <c r="M288" i="4"/>
  <c r="S288" i="4" s="1"/>
  <c r="L288" i="4"/>
  <c r="R288" i="4" s="1"/>
  <c r="K288" i="4"/>
  <c r="Q288" i="4" s="1"/>
  <c r="N287" i="4"/>
  <c r="T287" i="4" s="1"/>
  <c r="M287" i="4"/>
  <c r="S287" i="4" s="1"/>
  <c r="L287" i="4"/>
  <c r="R287" i="4" s="1"/>
  <c r="K287" i="4"/>
  <c r="Q287" i="4" s="1"/>
  <c r="H286" i="4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D168" i="4"/>
  <c r="D167" i="4"/>
  <c r="D164" i="4"/>
  <c r="D163" i="4"/>
  <c r="D162" i="4"/>
  <c r="D161" i="4"/>
  <c r="D160" i="4"/>
  <c r="D159" i="4"/>
  <c r="E156" i="4"/>
  <c r="N151" i="4"/>
  <c r="T151" i="4" s="1"/>
  <c r="M151" i="4"/>
  <c r="S151" i="4" s="1"/>
  <c r="L151" i="4"/>
  <c r="R151" i="4" s="1"/>
  <c r="K151" i="4"/>
  <c r="Q151" i="4" s="1"/>
  <c r="N150" i="4"/>
  <c r="T150" i="4" s="1"/>
  <c r="M150" i="4"/>
  <c r="S150" i="4" s="1"/>
  <c r="L150" i="4"/>
  <c r="R150" i="4" s="1"/>
  <c r="K150" i="4"/>
  <c r="Q150" i="4" s="1"/>
  <c r="N149" i="4"/>
  <c r="T149" i="4" s="1"/>
  <c r="M149" i="4"/>
  <c r="S149" i="4" s="1"/>
  <c r="L149" i="4"/>
  <c r="R149" i="4" s="1"/>
  <c r="K149" i="4"/>
  <c r="Q149" i="4" s="1"/>
  <c r="N148" i="4"/>
  <c r="T148" i="4" s="1"/>
  <c r="M148" i="4"/>
  <c r="S148" i="4" s="1"/>
  <c r="L148" i="4"/>
  <c r="R148" i="4" s="1"/>
  <c r="K148" i="4"/>
  <c r="Q148" i="4" s="1"/>
  <c r="N147" i="4"/>
  <c r="T147" i="4" s="1"/>
  <c r="M147" i="4"/>
  <c r="S147" i="4" s="1"/>
  <c r="L147" i="4"/>
  <c r="R147" i="4" s="1"/>
  <c r="K147" i="4"/>
  <c r="Q147" i="4" s="1"/>
  <c r="N146" i="4"/>
  <c r="T146" i="4" s="1"/>
  <c r="M146" i="4"/>
  <c r="S146" i="4" s="1"/>
  <c r="L146" i="4"/>
  <c r="R146" i="4" s="1"/>
  <c r="K146" i="4"/>
  <c r="Q146" i="4" s="1"/>
  <c r="N145" i="4"/>
  <c r="T145" i="4" s="1"/>
  <c r="M145" i="4"/>
  <c r="S145" i="4" s="1"/>
  <c r="L145" i="4"/>
  <c r="R145" i="4" s="1"/>
  <c r="K145" i="4"/>
  <c r="Q145" i="4" s="1"/>
  <c r="T144" i="4"/>
  <c r="M144" i="4"/>
  <c r="S144" i="4" s="1"/>
  <c r="L144" i="4"/>
  <c r="R144" i="4" s="1"/>
  <c r="K144" i="4"/>
  <c r="Q144" i="4" s="1"/>
  <c r="N143" i="4"/>
  <c r="M143" i="4"/>
  <c r="L143" i="4"/>
  <c r="H142" i="4"/>
  <c r="I43" i="4" l="1"/>
  <c r="H43" i="4"/>
  <c r="G43" i="4"/>
  <c r="F43" i="4"/>
  <c r="E43" i="4"/>
  <c r="D43" i="4"/>
  <c r="C43" i="4"/>
  <c r="B43" i="4"/>
  <c r="I42" i="4"/>
  <c r="H42" i="4"/>
  <c r="G42" i="4"/>
  <c r="F42" i="4"/>
  <c r="E42" i="4"/>
  <c r="D42" i="4"/>
  <c r="C42" i="4"/>
  <c r="B42" i="4"/>
  <c r="I41" i="4"/>
  <c r="H41" i="4"/>
  <c r="G41" i="4"/>
  <c r="F41" i="4"/>
  <c r="E41" i="4"/>
  <c r="D41" i="4"/>
  <c r="C41" i="4"/>
  <c r="B41" i="4"/>
  <c r="H3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masterit</author>
  </authors>
  <commentList>
    <comment ref="E34" authorId="0" shapeId="0" xr:uid="{AA910A1B-B67D-4509-9576-725A4831BD29}">
      <text>
        <r>
          <rPr>
            <b/>
            <sz val="9"/>
            <color indexed="81"/>
            <rFont val="Tahoma"/>
            <family val="2"/>
          </rPr>
          <t xml:space="preserve">Tecan.At.Common, 3.8.2.0
Tecan.At.Common.DocumentManagement, 3.8.2.0
Tecan.At.Common.DocumentManagement.Reader, 3.5.2.0
Tecan.At.Common.MCS, 3.8.2.0
Tecan.At.Common.Results, 3.8.2.0
Tecan.At.Common.UI, 3.8.2.0
Tecan.At.Communication.Common, 3.8.2.0
Tecan.At.Communication.Port.IP, 3.8.2.0
Tecan.At.Communication.Port.RS232, 3.8.2.0
Tecan.At.Communication.Port.SIM.Common, 3.8.2.0
Tecan.At.Communication.Port.USB, 3.8.2.0
Tecan.At.Communication.Server, 3.8.2.0
Tecan.At.Communication.SIM.AMR, 3.5.2.0
Tecan.At.Communication.SIM.AMRPlus, 3.5.2.0
Tecan.At.Communication.SIM.Connect, 3.8.2.0
Tecan.At.Communication.SIM.GeniosUltra, 3.5.2.0
Tecan.At.Communication.SIM.Safire3, 3.5.2.0
Tecan.At.Communication.SIM.Safire3Pro, 3.5.2.0
Tecan.At.Communication.SIM.SunriseMini, 3.5.2.0
Tecan.At.Instrument.Common, 3.8.2.0
Tecan.At.Instrument.Common.GCM, 3.8.2.0
Tecan.At.Instrument.Common.Reader, 3.5.2.0
Tecan.At.Instrument.Common.Stacker, 3.8.2.0
Tecan.At.Instrument.Gas.GCM, 3.8.2.0
Tecan.At.Instrument.GCM.Server, 3.8.2.0
Tecan.At.Instrument.Reader.AMR, 3.5.2.0
Tecan.At.Instrument.Reader.AMRPlus, 3.5.2.0
Tecan.At.Instrument.Reader.GeniosUltra, 3.5.2.0
Tecan.At.Instrument.Reader.Safire3, 3.5.2.0
Tecan.At.Instrument.Reader.Safire3Pro, 3.5.2.0
Tecan.At.Instrument.Reader.SunriseMini, 3.5.2.0
Tecan.At.Instrument.Server, 3.8.2.0
Tecan.At.Instrument.Stacker.Connect, 3.8.2.0
Tecan.At.Instrument.Stacker.Server, 3.8.2.0
Tecan.At.Measurement.BuiltInTest.Common, 3.5.2.0
Tecan.At.Measurement.Common, 3.5.2.0
Tecan.At.Measurement.Server, 3.5.2.0
Tecan.At.XFluor, 1.12.4.0
Tecan.At.XFluor.Connect.Reader, 1.12.4.0
Tecan.At.XFluor.Core, 1.12.4.0
Tecan.At.XFluor.Device, 1.12.4.0
Tecan.At.XFluor.Device.AMR, 1.12.4.0
Tecan.At.XFluor.Device.AMRPlus, 1.12.4.0
Tecan.At.XFluor.Device.GeniosUltra, 1.12.4.0
Tecan.At.XFluor.Device.Reader, 1.12.4.0
Tecan.At.XFluor.Device.Safire3, 1.12.4.0
Tecan.At.XFluor.Device.Safire3Pro, 1.12.4.0
Tecan.At.XFluor.Device.SunriseMini, 1.12.4.0
Tecan.At.XFluor.ExcelOutput, 1.12.4.0
Tecan.At.XFluor.NanoQuant, 1.12.4.0
Tecan.At.XFluor.ReaderEditor, 1.12.4.0
</t>
        </r>
      </text>
    </comment>
    <comment ref="E36" authorId="0" shapeId="0" xr:uid="{1F2B1BD7-AFA2-4335-B10A-975944CB5C26}">
      <text>
        <r>
          <rPr>
            <b/>
            <sz val="9"/>
            <color indexed="81"/>
            <rFont val="Tahoma"/>
            <family val="2"/>
          </rPr>
          <t xml:space="preserve">EHC, V_2.11_04/08_InfiniTe (Apr  4 2008/14.37.11)
MTP, V_2.11_04/08_InfiniTe (Apr  4 2008/14.37.11)
HCP, V_2.02_05/06_HCP (May 23 2006/14.05.27)
MEM, V_2.12_03/08_MCR (Apr  3 2008/16.03.31)
MEX, V_2.12_03/08_MCR (Apr  4 2008/14.29.44)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masterit</author>
  </authors>
  <commentList>
    <comment ref="E3" authorId="0" shapeId="0" xr:uid="{F4798361-3E06-4019-925F-674CA1080111}">
      <text>
        <r>
          <rPr>
            <b/>
            <sz val="9"/>
            <color indexed="81"/>
            <rFont val="Tahoma"/>
            <family val="2"/>
          </rPr>
          <t xml:space="preserve">Tecan.At.Common, 3.8.2.0
Tecan.At.Common.DocumentManagement, 3.8.2.0
Tecan.At.Common.DocumentManagement.Reader, 3.5.2.0
Tecan.At.Common.MCS, 3.8.2.0
Tecan.At.Common.Results, 3.8.2.0
Tecan.At.Common.UI, 3.8.2.0
Tecan.At.Communication.Common, 3.8.2.0
Tecan.At.Communication.Port.IP, 3.8.2.0
Tecan.At.Communication.Port.RS232, 3.8.2.0
Tecan.At.Communication.Port.SIM.Common, 3.8.2.0
Tecan.At.Communication.Port.USB, 3.8.2.0
Tecan.At.Communication.Server, 3.8.2.0
Tecan.At.Communication.SIM.AMR, 3.5.2.0
Tecan.At.Communication.SIM.AMRPlus, 3.5.2.0
Tecan.At.Communication.SIM.Connect, 3.8.2.0
Tecan.At.Communication.SIM.GeniosUltra, 3.5.2.0
Tecan.At.Communication.SIM.Safire3, 3.5.2.0
Tecan.At.Communication.SIM.Safire3Pro, 3.5.2.0
Tecan.At.Communication.SIM.SunriseMini, 3.5.2.0
Tecan.At.Instrument.Common, 3.8.2.0
Tecan.At.Instrument.Common.GCM, 3.8.2.0
Tecan.At.Instrument.Common.Reader, 3.5.2.0
Tecan.At.Instrument.Common.Stacker, 3.8.2.0
Tecan.At.Instrument.Gas.GCM, 3.8.2.0
Tecan.At.Instrument.GCM.Server, 3.8.2.0
Tecan.At.Instrument.Reader.AMR, 3.5.2.0
Tecan.At.Instrument.Reader.AMRPlus, 3.5.2.0
Tecan.At.Instrument.Reader.GeniosUltra, 3.5.2.0
Tecan.At.Instrument.Reader.Safire3, 3.5.2.0
Tecan.At.Instrument.Reader.Safire3Pro, 3.5.2.0
Tecan.At.Instrument.Reader.SunriseMini, 3.5.2.0
Tecan.At.Instrument.Server, 3.8.2.0
Tecan.At.Instrument.Stacker.Connect, 3.8.2.0
Tecan.At.Instrument.Stacker.Server, 3.8.2.0
Tecan.At.Measurement.BuiltInTest.Common, 3.5.2.0
Tecan.At.Measurement.Common, 3.5.2.0
Tecan.At.Measurement.Server, 3.5.2.0
Tecan.At.XFluor, 1.12.4.0
Tecan.At.XFluor.Connect.Reader, 1.12.4.0
Tecan.At.XFluor.Core, 1.12.4.0
Tecan.At.XFluor.Device, 1.12.4.0
Tecan.At.XFluor.Device.AMR, 1.12.4.0
Tecan.At.XFluor.Device.AMRPlus, 1.12.4.0
Tecan.At.XFluor.Device.GeniosUltra, 1.12.4.0
Tecan.At.XFluor.Device.Reader, 1.12.4.0
Tecan.At.XFluor.Device.Safire3, 1.12.4.0
Tecan.At.XFluor.Device.Safire3Pro, 1.12.4.0
Tecan.At.XFluor.Device.SunriseMini, 1.12.4.0
Tecan.At.XFluor.ExcelOutput, 1.12.4.0
Tecan.At.XFluor.NanoQuant, 1.12.4.0
Tecan.At.XFluor.ReaderEditor, 1.12.4.0
</t>
        </r>
      </text>
    </comment>
    <comment ref="E5" authorId="0" shapeId="0" xr:uid="{CBB34CD4-DDF1-478B-9716-CB022BD419C0}">
      <text>
        <r>
          <rPr>
            <b/>
            <sz val="9"/>
            <color indexed="81"/>
            <rFont val="Tahoma"/>
            <family val="2"/>
          </rPr>
          <t xml:space="preserve">EHC, V_2.11_04/08_InfiniTe (Apr  4 2008/14.37.11)
MTP, V_2.11_04/08_InfiniTe (Apr  4 2008/14.37.11)
HCP, V_2.02_05/06_HCP (May 23 2006/14.05.27)
MEM, V_2.12_03/08_MCR (Apr  3 2008/16.03.31)
MEX, V_2.12_03/08_MCR (Apr  4 2008/14.29.44)
</t>
        </r>
      </text>
    </comment>
    <comment ref="E103" authorId="0" shapeId="0" xr:uid="{BDDC94B4-2E72-447B-9006-D0EF7D92CE77}">
      <text>
        <r>
          <rPr>
            <b/>
            <sz val="9"/>
            <color indexed="81"/>
            <rFont val="Tahoma"/>
            <family val="2"/>
          </rPr>
          <t xml:space="preserve">Tecan.At.Common, 3.8.2.0
Tecan.At.Common.DocumentManagement, 3.8.2.0
Tecan.At.Common.DocumentManagement.Reader, 3.5.2.0
Tecan.At.Common.MCS, 3.8.2.0
Tecan.At.Common.Results, 3.8.2.0
Tecan.At.Common.UI, 3.8.2.0
Tecan.At.Communication.Common, 3.8.2.0
Tecan.At.Communication.Port.IP, 3.8.2.0
Tecan.At.Communication.Port.RS232, 3.8.2.0
Tecan.At.Communication.Port.SIM.Common, 3.8.2.0
Tecan.At.Communication.Port.USB, 3.8.2.0
Tecan.At.Communication.Server, 3.8.2.0
Tecan.At.Communication.SIM.AMR, 3.5.2.0
Tecan.At.Communication.SIM.AMRPlus, 3.5.2.0
Tecan.At.Communication.SIM.Connect, 3.8.2.0
Tecan.At.Communication.SIM.GeniosUltra, 3.5.2.0
Tecan.At.Communication.SIM.Safire3, 3.5.2.0
Tecan.At.Communication.SIM.Safire3Pro, 3.5.2.0
Tecan.At.Communication.SIM.SunriseMini, 3.5.2.0
Tecan.At.Instrument.Common, 3.8.2.0
Tecan.At.Instrument.Common.GCM, 3.8.2.0
Tecan.At.Instrument.Common.Reader, 3.5.2.0
Tecan.At.Instrument.Common.Stacker, 3.8.2.0
Tecan.At.Instrument.Gas.GCM, 3.8.2.0
Tecan.At.Instrument.GCM.Server, 3.8.2.0
Tecan.At.Instrument.Reader.AMR, 3.5.2.0
Tecan.At.Instrument.Reader.AMRPlus, 3.5.2.0
Tecan.At.Instrument.Reader.GeniosUltra, 3.5.2.0
Tecan.At.Instrument.Reader.Safire3, 3.5.2.0
Tecan.At.Instrument.Reader.Safire3Pro, 3.5.2.0
Tecan.At.Instrument.Reader.SunriseMini, 3.5.2.0
Tecan.At.Instrument.Server, 3.8.2.0
Tecan.At.Instrument.Stacker.Connect, 3.8.2.0
Tecan.At.Instrument.Stacker.Server, 3.8.2.0
Tecan.At.Measurement.BuiltInTest.Common, 3.5.2.0
Tecan.At.Measurement.Common, 3.5.2.0
Tecan.At.Measurement.Server, 3.5.2.0
Tecan.At.XFluor, 1.12.4.0
Tecan.At.XFluor.Connect.Reader, 1.12.4.0
Tecan.At.XFluor.Core, 1.12.4.0
Tecan.At.XFluor.Device, 1.12.4.0
Tecan.At.XFluor.Device.AMR, 1.12.4.0
Tecan.At.XFluor.Device.AMRPlus, 1.12.4.0
Tecan.At.XFluor.Device.GeniosUltra, 1.12.4.0
Tecan.At.XFluor.Device.Reader, 1.12.4.0
Tecan.At.XFluor.Device.Safire3, 1.12.4.0
Tecan.At.XFluor.Device.Safire3Pro, 1.12.4.0
Tecan.At.XFluor.Device.SunriseMini, 1.12.4.0
Tecan.At.XFluor.ExcelOutput, 1.12.4.0
Tecan.At.XFluor.NanoQuant, 1.12.4.0
Tecan.At.XFluor.ReaderEditor, 1.12.4.0
</t>
        </r>
      </text>
    </comment>
    <comment ref="E105" authorId="0" shapeId="0" xr:uid="{541FA5D6-1BC7-4DB9-9DA0-F1D39A2BB17E}">
      <text>
        <r>
          <rPr>
            <b/>
            <sz val="9"/>
            <color indexed="81"/>
            <rFont val="Tahoma"/>
            <family val="2"/>
          </rPr>
          <t xml:space="preserve">EHC, V_2.11_04/08_InfiniTe (Apr  4 2008/14.37.11)
MTP, V_2.11_04/08_InfiniTe (Apr  4 2008/14.37.11)
HCP, V_2.02_05/06_HCP (May 23 2006/14.05.27)
MEM, V_2.12_03/08_MCR (Apr  3 2008/16.03.31)
MEX, V_2.12_03/08_MCR (Apr  4 2008/14.29.44)
</t>
        </r>
      </text>
    </comment>
    <comment ref="E245" authorId="0" shapeId="0" xr:uid="{D1DDC6E2-CB21-4970-A028-7351753E5D9F}">
      <text>
        <r>
          <rPr>
            <b/>
            <sz val="9"/>
            <color indexed="81"/>
            <rFont val="Tahoma"/>
            <family val="2"/>
          </rPr>
          <t xml:space="preserve">Tecan.At.Common, 3.8.2.0
Tecan.At.Common.DocumentManagement, 3.8.2.0
Tecan.At.Common.DocumentManagement.Reader, 3.5.2.0
Tecan.At.Common.MCS, 3.8.2.0
Tecan.At.Common.Results, 3.8.2.0
Tecan.At.Common.UI, 3.8.2.0
Tecan.At.Communication.Common, 3.8.2.0
Tecan.At.Communication.Port.IP, 3.8.2.0
Tecan.At.Communication.Port.RS232, 3.8.2.0
Tecan.At.Communication.Port.SIM.Common, 3.8.2.0
Tecan.At.Communication.Port.USB, 3.8.2.0
Tecan.At.Communication.Server, 3.8.2.0
Tecan.At.Communication.SIM.AMR, 3.5.2.0
Tecan.At.Communication.SIM.AMRPlus, 3.5.2.0
Tecan.At.Communication.SIM.Connect, 3.8.2.0
Tecan.At.Communication.SIM.GeniosUltra, 3.5.2.0
Tecan.At.Communication.SIM.Safire3, 3.5.2.0
Tecan.At.Communication.SIM.Safire3Pro, 3.5.2.0
Tecan.At.Communication.SIM.SunriseMini, 3.5.2.0
Tecan.At.Instrument.Common, 3.8.2.0
Tecan.At.Instrument.Common.GCM, 3.8.2.0
Tecan.At.Instrument.Common.Reader, 3.5.2.0
Tecan.At.Instrument.Common.Stacker, 3.8.2.0
Tecan.At.Instrument.Gas.GCM, 3.8.2.0
Tecan.At.Instrument.GCM.Server, 3.8.2.0
Tecan.At.Instrument.Reader.AMR, 3.5.2.0
Tecan.At.Instrument.Reader.AMRPlus, 3.5.2.0
Tecan.At.Instrument.Reader.GeniosUltra, 3.5.2.0
Tecan.At.Instrument.Reader.Safire3, 3.5.2.0
Tecan.At.Instrument.Reader.Safire3Pro, 3.5.2.0
Tecan.At.Instrument.Reader.SunriseMini, 3.5.2.0
Tecan.At.Instrument.Server, 3.8.2.0
Tecan.At.Instrument.Stacker.Connect, 3.8.2.0
Tecan.At.Instrument.Stacker.Server, 3.8.2.0
Tecan.At.Measurement.BuiltInTest.Common, 3.5.2.0
Tecan.At.Measurement.Common, 3.5.2.0
Tecan.At.Measurement.Server, 3.5.2.0
Tecan.At.XFluor, 1.12.4.0
Tecan.At.XFluor.Connect.Reader, 1.12.4.0
Tecan.At.XFluor.Core, 1.12.4.0
Tecan.At.XFluor.Device, 1.12.4.0
Tecan.At.XFluor.Device.AMR, 1.12.4.0
Tecan.At.XFluor.Device.AMRPlus, 1.12.4.0
Tecan.At.XFluor.Device.GeniosUltra, 1.12.4.0
Tecan.At.XFluor.Device.Reader, 1.12.4.0
Tecan.At.XFluor.Device.Safire3, 1.12.4.0
Tecan.At.XFluor.Device.Safire3Pro, 1.12.4.0
Tecan.At.XFluor.Device.SunriseMini, 1.12.4.0
Tecan.At.XFluor.ExcelOutput, 1.12.4.0
Tecan.At.XFluor.NanoQuant, 1.12.4.0
Tecan.At.XFluor.ReaderEditor, 1.12.4.0
</t>
        </r>
      </text>
    </comment>
    <comment ref="E247" authorId="0" shapeId="0" xr:uid="{FEE415EB-1E15-4400-8BD2-288DFBBC5650}">
      <text>
        <r>
          <rPr>
            <b/>
            <sz val="9"/>
            <color indexed="81"/>
            <rFont val="Tahoma"/>
            <family val="2"/>
          </rPr>
          <t xml:space="preserve">EHC, V_2.11_04/08_InfiniTe (Apr  4 2008/14.37.11)
MTP, V_2.11_04/08_InfiniTe (Apr  4 2008/14.37.11)
HCP, V_2.02_05/06_HCP (May 23 2006/14.05.27)
MEM, V_2.12_03/08_MCR (Apr  3 2008/16.03.31)
MEX, V_2.12_03/08_MCR (Apr  4 2008/14.29.44)
</t>
        </r>
      </text>
    </comment>
    <comment ref="E416" authorId="0" shapeId="0" xr:uid="{F292B34D-2C19-4221-84BA-0D3B5305250E}">
      <text>
        <r>
          <rPr>
            <b/>
            <sz val="9"/>
            <color indexed="81"/>
            <rFont val="Tahoma"/>
            <family val="2"/>
          </rPr>
          <t xml:space="preserve">Tecan.At.Common, 3.8.2.0
Tecan.At.Common.DocumentManagement, 3.8.2.0
Tecan.At.Common.DocumentManagement.Reader, 3.5.2.0
Tecan.At.Common.MCS, 3.8.2.0
Tecan.At.Common.Results, 3.8.2.0
Tecan.At.Common.UI, 3.8.2.0
Tecan.At.Communication.Common, 3.8.2.0
Tecan.At.Communication.Port.IP, 3.8.2.0
Tecan.At.Communication.Port.RS232, 3.8.2.0
Tecan.At.Communication.Port.SIM.Common, 3.8.2.0
Tecan.At.Communication.Port.USB, 3.8.2.0
Tecan.At.Communication.Server, 3.8.2.0
Tecan.At.Communication.SIM.AMR, 3.5.2.0
Tecan.At.Communication.SIM.AMRPlus, 3.5.2.0
Tecan.At.Communication.SIM.Connect, 3.8.2.0
Tecan.At.Communication.SIM.GeniosUltra, 3.5.2.0
Tecan.At.Communication.SIM.Safire3, 3.5.2.0
Tecan.At.Communication.SIM.Safire3Pro, 3.5.2.0
Tecan.At.Communication.SIM.SunriseMini, 3.5.2.0
Tecan.At.Instrument.Common, 3.8.2.0
Tecan.At.Instrument.Common.GCM, 3.8.2.0
Tecan.At.Instrument.Common.Reader, 3.5.2.0
Tecan.At.Instrument.Common.Stacker, 3.8.2.0
Tecan.At.Instrument.Gas.GCM, 3.8.2.0
Tecan.At.Instrument.GCM.Server, 3.8.2.0
Tecan.At.Instrument.Reader.AMR, 3.5.2.0
Tecan.At.Instrument.Reader.AMRPlus, 3.5.2.0
Tecan.At.Instrument.Reader.GeniosUltra, 3.5.2.0
Tecan.At.Instrument.Reader.Safire3, 3.5.2.0
Tecan.At.Instrument.Reader.Safire3Pro, 3.5.2.0
Tecan.At.Instrument.Reader.SunriseMini, 3.5.2.0
Tecan.At.Instrument.Server, 3.8.2.0
Tecan.At.Instrument.Stacker.Connect, 3.8.2.0
Tecan.At.Instrument.Stacker.Server, 3.8.2.0
Tecan.At.Measurement.BuiltInTest.Common, 3.5.2.0
Tecan.At.Measurement.Common, 3.5.2.0
Tecan.At.Measurement.Server, 3.5.2.0
Tecan.At.XFluor, 1.12.4.0
Tecan.At.XFluor.Connect.Reader, 1.12.4.0
Tecan.At.XFluor.Core, 1.12.4.0
Tecan.At.XFluor.Device, 1.12.4.0
Tecan.At.XFluor.Device.AMR, 1.12.4.0
Tecan.At.XFluor.Device.AMRPlus, 1.12.4.0
Tecan.At.XFluor.Device.GeniosUltra, 1.12.4.0
Tecan.At.XFluor.Device.Reader, 1.12.4.0
Tecan.At.XFluor.Device.Safire3, 1.12.4.0
Tecan.At.XFluor.Device.Safire3Pro, 1.12.4.0
Tecan.At.XFluor.Device.SunriseMini, 1.12.4.0
Tecan.At.XFluor.ExcelOutput, 1.12.4.0
Tecan.At.XFluor.NanoQuant, 1.12.4.0
Tecan.At.XFluor.ReaderEditor, 1.12.4.0
</t>
        </r>
      </text>
    </comment>
    <comment ref="E418" authorId="0" shapeId="0" xr:uid="{E39B81BD-B884-4D73-BC2E-7E50AC791B50}">
      <text>
        <r>
          <rPr>
            <b/>
            <sz val="9"/>
            <color indexed="81"/>
            <rFont val="Tahoma"/>
            <family val="2"/>
          </rPr>
          <t xml:space="preserve">EHC, V_2.11_04/08_InfiniTe (Apr  4 2008/14.37.11)
MTP, V_2.11_04/08_InfiniTe (Apr  4 2008/14.37.11)
HCP, V_2.02_05/06_HCP (May 23 2006/14.05.27)
MEM, V_2.12_03/08_MCR (Apr  3 2008/16.03.31)
MEX, V_2.12_03/08_MCR (Apr  4 2008/14.29.44)
</t>
        </r>
      </text>
    </comment>
  </commentList>
</comments>
</file>

<file path=xl/sharedStrings.xml><?xml version="1.0" encoding="utf-8"?>
<sst xmlns="http://schemas.openxmlformats.org/spreadsheetml/2006/main" count="2546" uniqueCount="486">
  <si>
    <t xml:space="preserve">Figure 1b </t>
  </si>
  <si>
    <t>Application: Tecan i-control</t>
  </si>
  <si>
    <t>Tecan i-control , 1.12.4.0</t>
  </si>
  <si>
    <t>Device: infinite 200</t>
  </si>
  <si>
    <t>Serial number: 812001435</t>
  </si>
  <si>
    <t>Serial number of connected stacker:</t>
  </si>
  <si>
    <t>Firmware: V_2.11_04/08_InfiniTe (Apr  4 2008/14.37.11)</t>
  </si>
  <si>
    <t>MAI, V_2.11_04/08_InfiniTe (Apr  4 2008/14.37.11)</t>
  </si>
  <si>
    <t>System</t>
  </si>
  <si>
    <t>HSPH-F7QMJB2</t>
  </si>
  <si>
    <t>User</t>
  </si>
  <si>
    <t>HSPH-F7QMJB2\FareseWalther</t>
  </si>
  <si>
    <t>Plate</t>
  </si>
  <si>
    <t>Thermo Fisher Scientific-Nunclon 96 Flat Bottom Black Polystyrene Catalog No.: 137101/137103/237105/237107/237108/437111/437112 [NUN96fb.pdfx]</t>
  </si>
  <si>
    <t>Plate-ID (Stacker)</t>
  </si>
  <si>
    <t>Shaking (Linear) Duration:</t>
  </si>
  <si>
    <t>s</t>
  </si>
  <si>
    <t>Shaking (Linear) Amplitude:</t>
  </si>
  <si>
    <t>mm</t>
  </si>
  <si>
    <t>Label: Label1_Copy1</t>
  </si>
  <si>
    <t>Mode</t>
  </si>
  <si>
    <t>Fluorescence Top Reading</t>
  </si>
  <si>
    <t>Excitation Wavelength</t>
  </si>
  <si>
    <t>nm</t>
  </si>
  <si>
    <t>Emission Wavelength</t>
  </si>
  <si>
    <t>Excitation Bandwidth</t>
  </si>
  <si>
    <t>Emission Bandwidth</t>
  </si>
  <si>
    <t>Gain</t>
  </si>
  <si>
    <t>Manual</t>
  </si>
  <si>
    <t>Number of Flashes</t>
  </si>
  <si>
    <t>Integration Time</t>
  </si>
  <si>
    <t>µs</t>
  </si>
  <si>
    <t>Lag Time</t>
  </si>
  <si>
    <t>Settle Time</t>
  </si>
  <si>
    <t>ms</t>
  </si>
  <si>
    <t>Part of Plate</t>
  </si>
  <si>
    <t>B8-D12</t>
  </si>
  <si>
    <t>Temperature: 27.4 °C</t>
  </si>
  <si>
    <t>&lt;&gt;</t>
  </si>
  <si>
    <t>B</t>
  </si>
  <si>
    <t>C</t>
  </si>
  <si>
    <t>D</t>
  </si>
  <si>
    <t>BSA</t>
  </si>
  <si>
    <t>MBOAT7</t>
  </si>
  <si>
    <t>Boiled MBOAT7</t>
  </si>
  <si>
    <t>blank</t>
  </si>
  <si>
    <t>no protein Control</t>
  </si>
  <si>
    <t>Figure 1f</t>
  </si>
  <si>
    <t>Digitonin added</t>
  </si>
  <si>
    <t>Proteinase K added</t>
  </si>
  <si>
    <t>Fluorescence intensity (F/F0)</t>
  </si>
  <si>
    <t>Interval (s)</t>
  </si>
  <si>
    <t>eGFP-MBOAT7 #1</t>
  </si>
  <si>
    <t>eGFP-MBOAT7 #2</t>
  </si>
  <si>
    <t>eGFP-MBOAT7 #3</t>
  </si>
  <si>
    <t>eGFP-MBOAT7 #4</t>
  </si>
  <si>
    <t>MBOAT7-eGFP #1</t>
  </si>
  <si>
    <t>MBOAT7-eGFP #2</t>
  </si>
  <si>
    <t>MBOAT7-eGFP #3</t>
  </si>
  <si>
    <t>Emerald-Sec61 #1</t>
  </si>
  <si>
    <t>Emerald-Sec61 #2</t>
  </si>
  <si>
    <t>Emerald-Sec61 #3</t>
  </si>
  <si>
    <t>mCherry-ER3 #1</t>
  </si>
  <si>
    <t>mCherry-ER3 #2</t>
  </si>
  <si>
    <t>mCherry-ER3 #3</t>
  </si>
  <si>
    <t>mCherry-ER3 #4</t>
  </si>
  <si>
    <t>mCherry-ER3 #5</t>
  </si>
  <si>
    <t>mCherry-ER3 #6</t>
  </si>
  <si>
    <t>Statistics</t>
  </si>
  <si>
    <t>Ordinary one-way ANOVA</t>
  </si>
  <si>
    <t>ANOVA summary</t>
  </si>
  <si>
    <t>F</t>
  </si>
  <si>
    <t>P value</t>
  </si>
  <si>
    <t>P value summary</t>
  </si>
  <si>
    <t>**</t>
  </si>
  <si>
    <t>Significant diff. among means (P &lt; 0.05)?</t>
  </si>
  <si>
    <t>Yes</t>
  </si>
  <si>
    <t>R squared</t>
  </si>
  <si>
    <t>Brown-Forsythe test</t>
  </si>
  <si>
    <t>F (DFn, DFd)</t>
  </si>
  <si>
    <t>1.172 (3, 8)</t>
  </si>
  <si>
    <t>ns</t>
  </si>
  <si>
    <t>Are SDs significantly different (P &lt; 0.05)?</t>
  </si>
  <si>
    <t>No</t>
  </si>
  <si>
    <t>Bartlett's test</t>
  </si>
  <si>
    <t>Bartlett's statistic (corrected)</t>
  </si>
  <si>
    <t>ANOVA table</t>
  </si>
  <si>
    <t>SS</t>
  </si>
  <si>
    <t>DF</t>
  </si>
  <si>
    <t>MS</t>
  </si>
  <si>
    <t>Treatment (between columns)</t>
  </si>
  <si>
    <t>F (3, 8) = 15.72</t>
  </si>
  <si>
    <t>P=0.0010</t>
  </si>
  <si>
    <t>Residual (within columns)</t>
  </si>
  <si>
    <t>Total</t>
  </si>
  <si>
    <t>Data summary</t>
  </si>
  <si>
    <t>Number of treatments (columns)</t>
  </si>
  <si>
    <t>Number of values (total)</t>
  </si>
  <si>
    <t>Multiple comparisons</t>
  </si>
  <si>
    <t>Number of families</t>
  </si>
  <si>
    <t>Number of comparisons per family</t>
  </si>
  <si>
    <t>Alpha</t>
  </si>
  <si>
    <t>Dunnett's multiple comparisons test</t>
  </si>
  <si>
    <t>Mean Diff.</t>
  </si>
  <si>
    <t>95.00% CI of diff.</t>
  </si>
  <si>
    <t>Below threshold?</t>
  </si>
  <si>
    <t>Summary</t>
  </si>
  <si>
    <t>Adjusted P Value</t>
  </si>
  <si>
    <t>A-?</t>
  </si>
  <si>
    <t>No protein control vs. BSA</t>
  </si>
  <si>
    <t>-23692 to 20273</t>
  </si>
  <si>
    <t>No protein control vs. MBOAT7</t>
  </si>
  <si>
    <t>-65361 to -21396</t>
  </si>
  <si>
    <t>No protein control vs. MBOAT7(boiled)</t>
  </si>
  <si>
    <t>-22097 to 21868</t>
  </si>
  <si>
    <t>&gt;0.9999</t>
  </si>
  <si>
    <t>MBOAT7(boiled)</t>
  </si>
  <si>
    <t>Test details</t>
  </si>
  <si>
    <t>Mean 1</t>
  </si>
  <si>
    <t>Mean 2</t>
  </si>
  <si>
    <t>SE of diff.</t>
  </si>
  <si>
    <t>n1</t>
  </si>
  <si>
    <t>n2</t>
  </si>
  <si>
    <t>q</t>
  </si>
  <si>
    <t xml:space="preserve">Supplementary Figure 1b </t>
  </si>
  <si>
    <t>B2-D10</t>
  </si>
  <si>
    <t>Temperature: 25.7 °C</t>
  </si>
  <si>
    <t>background</t>
  </si>
  <si>
    <t>Subtract Background</t>
  </si>
  <si>
    <t>Transpose data</t>
  </si>
  <si>
    <t>No protein control</t>
  </si>
  <si>
    <t>MBOAT7 in DDM</t>
  </si>
  <si>
    <t>MBOAT7 in DDM (boiled)</t>
  </si>
  <si>
    <t>MBOAT7 in PMAL-C8</t>
  </si>
  <si>
    <t>MBOAT7 in PMAL-C8 (boiled)</t>
  </si>
  <si>
    <t>Unpaired t test</t>
  </si>
  <si>
    <t>Table Analyzed</t>
  </si>
  <si>
    <t>Detergent vs PMAL</t>
  </si>
  <si>
    <t>Column E</t>
  </si>
  <si>
    <t>vs.</t>
  </si>
  <si>
    <t>Column C</t>
  </si>
  <si>
    <t>Significantly different (P &lt; 0.05)?</t>
  </si>
  <si>
    <t>One- or two-tailed P value?</t>
  </si>
  <si>
    <t>Two-tailed</t>
  </si>
  <si>
    <t>t, df</t>
  </si>
  <si>
    <t>t=0.8528, df=6</t>
  </si>
  <si>
    <t>How big is the difference?</t>
  </si>
  <si>
    <t>Mean of column C</t>
  </si>
  <si>
    <t>Mean of column E</t>
  </si>
  <si>
    <t>Difference between means (E - C) ± SEM</t>
  </si>
  <si>
    <t>3543 ± 4154</t>
  </si>
  <si>
    <t>95% confidence interval</t>
  </si>
  <si>
    <t>-6623 to 13709</t>
  </si>
  <si>
    <t>R squared (eta squared)</t>
  </si>
  <si>
    <t>F test to compare variances</t>
  </si>
  <si>
    <t>F, DFn, Dfd</t>
  </si>
  <si>
    <t>3.120, 3, 3</t>
  </si>
  <si>
    <t>Data analyzed</t>
  </si>
  <si>
    <t>Sample size, column C</t>
  </si>
  <si>
    <t>Sample size, column E</t>
  </si>
  <si>
    <t>B1-G12</t>
  </si>
  <si>
    <t>Temperature: 23.6 °C</t>
  </si>
  <si>
    <t>E</t>
  </si>
  <si>
    <t>G</t>
  </si>
  <si>
    <t>Convert to activity</t>
  </si>
  <si>
    <t>AA-CoA (uM)</t>
  </si>
  <si>
    <t>Background</t>
  </si>
  <si>
    <t>Standard</t>
  </si>
  <si>
    <t>CoA (uM)</t>
  </si>
  <si>
    <t>Fluorescence</t>
  </si>
  <si>
    <t>Subtract background</t>
  </si>
  <si>
    <t>Standard curve (Signal to activity)</t>
  </si>
  <si>
    <t>Convert to activity based on calculated standard curve</t>
  </si>
  <si>
    <t>Supplementary Figure 1c</t>
  </si>
  <si>
    <t>Supplementary Figure 1d</t>
  </si>
  <si>
    <t>Nonlin Fit</t>
  </si>
  <si>
    <t>Comparison of Fits</t>
  </si>
  <si>
    <t>Null hypothesis</t>
  </si>
  <si>
    <t>Michaelis-Menten</t>
  </si>
  <si>
    <t>Alternative hypothesis</t>
  </si>
  <si>
    <t>Allosteric sigmoidal</t>
  </si>
  <si>
    <t>Conclusion (alpha = 0.05)</t>
  </si>
  <si>
    <t>Do not reject null hypothesis</t>
  </si>
  <si>
    <t>Preferred model</t>
  </si>
  <si>
    <t>1.605 (1, 33)</t>
  </si>
  <si>
    <t>Best-fit values</t>
  </si>
  <si>
    <t>Vmax</t>
  </si>
  <si>
    <t>Km</t>
  </si>
  <si>
    <t>Std. Error</t>
  </si>
  <si>
    <t>95% CI (profile likelihood)</t>
  </si>
  <si>
    <t>264.7 to 344.8</t>
  </si>
  <si>
    <t>32.23 to 66.84</t>
  </si>
  <si>
    <t>Goodness of Fit</t>
  </si>
  <si>
    <t>Degrees of Freedom</t>
  </si>
  <si>
    <t>Sum of Squares</t>
  </si>
  <si>
    <t>Sy.x</t>
  </si>
  <si>
    <t>Replicates test for lack of fit</t>
  </si>
  <si>
    <t>SD replicates</t>
  </si>
  <si>
    <t>SD lack of fit</t>
  </si>
  <si>
    <t>Discrepancy (F)</t>
  </si>
  <si>
    <t>Evidence of inadequate model?</t>
  </si>
  <si>
    <t>Constraints</t>
  </si>
  <si>
    <t>Km &gt; 0</t>
  </si>
  <si>
    <t>h</t>
  </si>
  <si>
    <t>Khalf</t>
  </si>
  <si>
    <t>Kprime</t>
  </si>
  <si>
    <t>265.7 to 4863</t>
  </si>
  <si>
    <t>0.4817 to 1.137</t>
  </si>
  <si>
    <t>33.94 to 63772</t>
  </si>
  <si>
    <t>h &gt; 0</t>
  </si>
  <si>
    <t>Khalf &gt; 0</t>
  </si>
  <si>
    <t>Number of points</t>
  </si>
  <si>
    <t># of X values</t>
  </si>
  <si>
    <t># Y values analyzed</t>
  </si>
  <si>
    <t>Temperature: 23.5 °C</t>
  </si>
  <si>
    <t>Lyso-PI (uM)</t>
  </si>
  <si>
    <t>Standard Curve</t>
  </si>
  <si>
    <t>Nonlin fit</t>
  </si>
  <si>
    <t>329.8 to 410.6</t>
  </si>
  <si>
    <t>18.25 to 37.52</t>
  </si>
  <si>
    <t>No.</t>
  </si>
  <si>
    <t>Label</t>
  </si>
  <si>
    <t>Type</t>
  </si>
  <si>
    <t>Volume (Int)</t>
  </si>
  <si>
    <t>Adj. Vol. (Int)</t>
  </si>
  <si>
    <t>Mean Bkgd. (Int)</t>
  </si>
  <si>
    <t>Abs. Quant.</t>
  </si>
  <si>
    <t>Rel. Quant.</t>
  </si>
  <si>
    <t># of Pixels</t>
  </si>
  <si>
    <t>Min. Value (Int)</t>
  </si>
  <si>
    <t>Max. Value (Int)</t>
  </si>
  <si>
    <t>Mean Value (Int)</t>
  </si>
  <si>
    <t>Std. Dev.</t>
  </si>
  <si>
    <t>Area (mm2)</t>
  </si>
  <si>
    <t>U1</t>
  </si>
  <si>
    <t>Unknown</t>
  </si>
  <si>
    <t>N/A</t>
  </si>
  <si>
    <t>U2</t>
  </si>
  <si>
    <t>U3</t>
  </si>
  <si>
    <t>U4</t>
  </si>
  <si>
    <t>U5</t>
  </si>
  <si>
    <t>U6</t>
  </si>
  <si>
    <t>U7</t>
  </si>
  <si>
    <t>U8</t>
  </si>
  <si>
    <t>U9</t>
  </si>
  <si>
    <t>U10</t>
  </si>
  <si>
    <t>U11</t>
  </si>
  <si>
    <t>TLC quantification</t>
  </si>
  <si>
    <t>Gel name : 20220204_m7-mutant-b1-[Phosphor] (Raw 1-D Image)</t>
  </si>
  <si>
    <t>Index</t>
  </si>
  <si>
    <t>Name</t>
  </si>
  <si>
    <t>Volume</t>
  </si>
  <si>
    <t>Adj. Vol.</t>
  </si>
  <si>
    <t>% Adj. Vol.</t>
  </si>
  <si>
    <t>Concentration</t>
  </si>
  <si>
    <t>INT*mm2</t>
  </si>
  <si>
    <t>GFP</t>
  </si>
  <si>
    <t>WT</t>
  </si>
  <si>
    <t>H356A</t>
  </si>
  <si>
    <t>N321A</t>
  </si>
  <si>
    <t>R339A</t>
  </si>
  <si>
    <t>R318A</t>
  </si>
  <si>
    <t>U12</t>
  </si>
  <si>
    <t>U13</t>
  </si>
  <si>
    <t>U14</t>
  </si>
  <si>
    <t>U15</t>
  </si>
  <si>
    <t>U16</t>
  </si>
  <si>
    <t>U17</t>
  </si>
  <si>
    <t>U18</t>
  </si>
  <si>
    <t>U19</t>
  </si>
  <si>
    <t>U20</t>
  </si>
  <si>
    <t>U21</t>
  </si>
  <si>
    <t>U22</t>
  </si>
  <si>
    <t>U23</t>
  </si>
  <si>
    <t>U24</t>
  </si>
  <si>
    <t>U25</t>
  </si>
  <si>
    <t>U26</t>
  </si>
  <si>
    <t>U27</t>
  </si>
  <si>
    <t>#</t>
  </si>
  <si>
    <t>WB quantification</t>
  </si>
  <si>
    <t>Mutants plotted in Figure 2d</t>
  </si>
  <si>
    <t>Mutants plotted in Figure 3e</t>
  </si>
  <si>
    <t>Mutants plotted in Figure 3g</t>
  </si>
  <si>
    <t>Lane label</t>
  </si>
  <si>
    <t>BG</t>
  </si>
  <si>
    <t>BG-2</t>
  </si>
  <si>
    <t>Protein amounts adjusted to be equal based on the WB results for activity assays</t>
  </si>
  <si>
    <t>Normalized to WT (%)</t>
  </si>
  <si>
    <t>Lane Label</t>
  </si>
  <si>
    <t>uncropped WB gels and TLC plates</t>
  </si>
  <si>
    <t>Lane Labels</t>
  </si>
  <si>
    <t>S352A</t>
  </si>
  <si>
    <t>LWLAL</t>
  </si>
  <si>
    <t>R224A</t>
  </si>
  <si>
    <t>Y362A</t>
  </si>
  <si>
    <t>Q325A</t>
  </si>
  <si>
    <t>R87A</t>
  </si>
  <si>
    <t>Gel name : 20220206_m7-mutant-b2-[Phosphor] (Raw 1-D Image)</t>
  </si>
  <si>
    <t>After background subtraction, Nomalize activity to WT (%)</t>
  </si>
  <si>
    <t>Y341A</t>
  </si>
  <si>
    <t>N102A</t>
  </si>
  <si>
    <t>W320A</t>
  </si>
  <si>
    <t>Y333A</t>
  </si>
  <si>
    <t>Gel name : 220214_M7-mutant_batch3-[Phosphor] (Raw 1-D Image)</t>
  </si>
  <si>
    <t>Y8A</t>
  </si>
  <si>
    <t>P197L</t>
  </si>
  <si>
    <t>P199L</t>
  </si>
  <si>
    <t>Gel name : 2022-03-21_m7-mutant-[Phosphor] (Raw 1-D Image)</t>
  </si>
  <si>
    <t>B/G</t>
  </si>
  <si>
    <t>Y341</t>
  </si>
  <si>
    <t>cansolidate data plotted in Figure 2d</t>
  </si>
  <si>
    <t>&lt;0.0001</t>
  </si>
  <si>
    <t>****</t>
  </si>
  <si>
    <t>1.294 (9, 21)</t>
  </si>
  <si>
    <t>F (9, 21) = 397.4</t>
  </si>
  <si>
    <t>P&lt;0.0001</t>
  </si>
  <si>
    <t>WT vs. R318A</t>
  </si>
  <si>
    <t>50.73 to 66.29</t>
  </si>
  <si>
    <t>WT vs. W320A</t>
  </si>
  <si>
    <t>86.44 to 102.0</t>
  </si>
  <si>
    <t>WT vs. N321A</t>
  </si>
  <si>
    <t>91.06 to 106.6</t>
  </si>
  <si>
    <t>WT vs. Q325A</t>
  </si>
  <si>
    <t>49.15 to 64.71</t>
  </si>
  <si>
    <t>WT vs. Y333A</t>
  </si>
  <si>
    <t>29.36 to 44.92</t>
  </si>
  <si>
    <t>WT vs. R339A</t>
  </si>
  <si>
    <t>-11.43 to 4.130</t>
  </si>
  <si>
    <t>WT vs. Y341</t>
  </si>
  <si>
    <t>45.82 to 61.38</t>
  </si>
  <si>
    <t>H</t>
  </si>
  <si>
    <t>WT vs. S352A</t>
  </si>
  <si>
    <t>76.68 to 92.24</t>
  </si>
  <si>
    <t>I</t>
  </si>
  <si>
    <t>WT vs. H356A</t>
  </si>
  <si>
    <t>91.20 to 106.8</t>
  </si>
  <si>
    <t>J</t>
  </si>
  <si>
    <t>cansolidate data plotted in Figure 3e</t>
  </si>
  <si>
    <t>1.004 (5, 12)</t>
  </si>
  <si>
    <t>F (5, 12) = 988.3</t>
  </si>
  <si>
    <t>WT vs. Y8A</t>
  </si>
  <si>
    <t>79.97 to 89.59</t>
  </si>
  <si>
    <t>WT vs. R87A</t>
  </si>
  <si>
    <t>91.75 to 101.4</t>
  </si>
  <si>
    <t>WT vs. N102A</t>
  </si>
  <si>
    <t>64.61 to 74.22</t>
  </si>
  <si>
    <t>WT vs. R224A</t>
  </si>
  <si>
    <t>83.31 to 92.93</t>
  </si>
  <si>
    <t>WT vs. Y362A</t>
  </si>
  <si>
    <t>91.15 to 100.8</t>
  </si>
  <si>
    <t>consolidate data plotted in Figure 3g</t>
  </si>
  <si>
    <t>1.026 (3, 8)</t>
  </si>
  <si>
    <t>F (3, 8) = 384.5</t>
  </si>
  <si>
    <t>WT vs. P197L</t>
  </si>
  <si>
    <t>38.96 to 53.13</t>
  </si>
  <si>
    <t>WT vs. P199L</t>
  </si>
  <si>
    <t>54.36 to 68.53</t>
  </si>
  <si>
    <t>WT vs. LWLAL</t>
  </si>
  <si>
    <t>72.64 to 86.80</t>
  </si>
  <si>
    <t>Figure 4d</t>
  </si>
  <si>
    <t>Figure 4e</t>
  </si>
  <si>
    <t>Number</t>
  </si>
  <si>
    <t>of</t>
  </si>
  <si>
    <t>ligands</t>
  </si>
  <si>
    <t>screened</t>
  </si>
  <si>
    <t>with</t>
  </si>
  <si>
    <t>binding</t>
  </si>
  <si>
    <t>affinity</t>
  </si>
  <si>
    <t>between</t>
  </si>
  <si>
    <t>and</t>
  </si>
  <si>
    <t>inf</t>
  </si>
  <si>
    <t>kcal/mole:</t>
  </si>
  <si>
    <t>negative infinity</t>
  </si>
  <si>
    <t>Compound summary from the VirtualFlow report</t>
  </si>
  <si>
    <r>
      <t xml:space="preserve">50 </t>
    </r>
    <r>
      <rPr>
        <b/>
        <sz val="11"/>
        <color theme="1"/>
        <rFont val="Calibri"/>
        <family val="2"/>
      </rPr>
      <t>µM</t>
    </r>
  </si>
  <si>
    <t>NC</t>
  </si>
  <si>
    <t>DGAT1-in-1</t>
  </si>
  <si>
    <t>T863</t>
  </si>
  <si>
    <t>ATR-101</t>
  </si>
  <si>
    <t>Sevenin-1</t>
  </si>
  <si>
    <t>Sevenin-2</t>
  </si>
  <si>
    <t>Sevenin-6</t>
  </si>
  <si>
    <t>Sevenin-7</t>
  </si>
  <si>
    <t>Sevenin-8</t>
  </si>
  <si>
    <t>Sevenin-10</t>
  </si>
  <si>
    <t>Sevenin-13</t>
  </si>
  <si>
    <t>Sevenin-16</t>
  </si>
  <si>
    <t>Sevenin-19</t>
  </si>
  <si>
    <t>Sevenin-20</t>
  </si>
  <si>
    <t>Sevenin-21</t>
  </si>
  <si>
    <t>Sevenin-22</t>
  </si>
  <si>
    <t>U28</t>
  </si>
  <si>
    <t>U29</t>
  </si>
  <si>
    <t>U30</t>
  </si>
  <si>
    <t>U31</t>
  </si>
  <si>
    <t>U32</t>
  </si>
  <si>
    <t>U33</t>
  </si>
  <si>
    <t>U34</t>
  </si>
  <si>
    <t>Nomalize to WT(%)</t>
  </si>
  <si>
    <r>
      <t xml:space="preserve">5 </t>
    </r>
    <r>
      <rPr>
        <b/>
        <sz val="11"/>
        <color theme="1"/>
        <rFont val="Calibri"/>
        <family val="2"/>
      </rPr>
      <t>µM</t>
    </r>
  </si>
  <si>
    <t>Conc50</t>
  </si>
  <si>
    <t>Conc5</t>
  </si>
  <si>
    <t>Mock</t>
  </si>
  <si>
    <t>Lane labels</t>
  </si>
  <si>
    <t>subtract background</t>
  </si>
  <si>
    <t>Normalize activity to WT (%)</t>
  </si>
  <si>
    <t>log(conc)</t>
  </si>
  <si>
    <t>Consolidate data from both Sevenin-1 and Sevenin-2 data</t>
  </si>
  <si>
    <t>Concentration (log[nM])</t>
  </si>
  <si>
    <t>Absolute IC50, X is log(concentration)</t>
  </si>
  <si>
    <t>Top</t>
  </si>
  <si>
    <t>Baseline</t>
  </si>
  <si>
    <t>= 4.000</t>
  </si>
  <si>
    <t>Bottom</t>
  </si>
  <si>
    <t>LogAbsoluteIC50</t>
  </si>
  <si>
    <t>HillSlope</t>
  </si>
  <si>
    <t>AbsoluteIC50</t>
  </si>
  <si>
    <t>94.05 to 110.2</t>
  </si>
  <si>
    <t>90.64 to 96.73</t>
  </si>
  <si>
    <t>-10.65 to 7.712</t>
  </si>
  <si>
    <t>-4.802 to 10.78</t>
  </si>
  <si>
    <t>2.748 to 3.088</t>
  </si>
  <si>
    <t>3.664 to 3.833</t>
  </si>
  <si>
    <t>-1.037 to -0.5195</t>
  </si>
  <si>
    <t>-1.724 to -1.025</t>
  </si>
  <si>
    <t>560.3 to 1224</t>
  </si>
  <si>
    <t>4613 to 6816</t>
  </si>
  <si>
    <t>Baseline = 4</t>
  </si>
  <si>
    <t>Figure 5a</t>
  </si>
  <si>
    <t>Figure 5b</t>
  </si>
  <si>
    <t>Figure 5c</t>
  </si>
  <si>
    <t>Figure 5d</t>
  </si>
  <si>
    <t>Gel name : 20220729_DGAT1_specificity-[Phosphor] (Raw 1-D Image)</t>
  </si>
  <si>
    <t>(Command: ./Sevenin-_report.sh -c workflow)</t>
  </si>
  <si>
    <t>Gel name : 20220728_Sevenin-1-IC50-[Phosphor] (Raw 1-D Image)</t>
  </si>
  <si>
    <t>Gel name : 20220729_Sevenin-2_IC50-[Phosphor] (Raw 1-D Image)</t>
  </si>
  <si>
    <t>Sevenin-1_50</t>
  </si>
  <si>
    <t>Sevenin-1_5</t>
  </si>
  <si>
    <t>Sevenin-2_50</t>
  </si>
  <si>
    <t>Sevenin-2_5</t>
  </si>
  <si>
    <t>T863_50</t>
  </si>
  <si>
    <t>T863_5</t>
  </si>
  <si>
    <t>DGAT1-IN-1_50</t>
  </si>
  <si>
    <t>DGAT1-IN-1_5</t>
  </si>
  <si>
    <t>Vehical control</t>
  </si>
  <si>
    <t>DGAT1-IN-1</t>
  </si>
  <si>
    <t>50 uM</t>
  </si>
  <si>
    <t>10 uM</t>
  </si>
  <si>
    <t>Background control subtraction; Normalized activty to Vehical control (%); Transpose data</t>
  </si>
  <si>
    <t>Uncropped Coomassie Blue Staining gel</t>
  </si>
  <si>
    <t>Fluorecence activity assay raw data</t>
  </si>
  <si>
    <t>Supplementary Figure 1e</t>
  </si>
  <si>
    <t>E1-H12</t>
  </si>
  <si>
    <t>Temperature: 22.3 °C</t>
  </si>
  <si>
    <t xml:space="preserve">b/g </t>
  </si>
  <si>
    <t>C4:0-CoA</t>
  </si>
  <si>
    <t>C10:0-CoA</t>
  </si>
  <si>
    <t>C12:0-CoA</t>
  </si>
  <si>
    <t>C16:1-CoA</t>
  </si>
  <si>
    <t>C18:1-CoA</t>
  </si>
  <si>
    <t>C20:0-CoA</t>
  </si>
  <si>
    <t>C20:4-CoA</t>
  </si>
  <si>
    <t>Transpose</t>
  </si>
  <si>
    <t>Normalize activity to C20:4-CoA (%)</t>
  </si>
  <si>
    <t>Supplementary Figure 1f</t>
  </si>
  <si>
    <t>A1-D12</t>
  </si>
  <si>
    <t>Temperature: 23.1 °C</t>
  </si>
  <si>
    <t>A</t>
  </si>
  <si>
    <t xml:space="preserve">NC </t>
  </si>
  <si>
    <t>PI</t>
  </si>
  <si>
    <t>PS</t>
  </si>
  <si>
    <t>PG</t>
  </si>
  <si>
    <t>PA</t>
  </si>
  <si>
    <t>PE</t>
  </si>
  <si>
    <t>PC</t>
  </si>
  <si>
    <t xml:space="preserve">B/G </t>
  </si>
  <si>
    <t>Nomarlize activity to lyso-PI (%)</t>
  </si>
  <si>
    <t>time (ns)</t>
  </si>
  <si>
    <t>first (A)</t>
  </si>
  <si>
    <t>second (A)</t>
  </si>
  <si>
    <t>third (A)</t>
  </si>
  <si>
    <t>Supplementary Figure 7a</t>
  </si>
  <si>
    <t>Protein</t>
  </si>
  <si>
    <t>lyso-PI</t>
  </si>
  <si>
    <t>Raw data from fluorescence recordings</t>
  </si>
  <si>
    <t># Lanes not revelent to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</si>
</sst>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3366FF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2"/>
      <color rgb="FF008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sz val="18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0" xfId="0" applyFont="1" applyFill="1"/>
    <xf numFmtId="0" fontId="0" fillId="0" borderId="0" xfId="0" applyAlignment="1">
      <alignment horizontal="center"/>
    </xf>
    <xf numFmtId="0" fontId="0" fillId="3" borderId="0" xfId="0" applyFill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2" fillId="3" borderId="0" xfId="0" applyFont="1" applyFill="1"/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8" fillId="0" borderId="0" xfId="0" applyFont="1"/>
    <xf numFmtId="0" fontId="1" fillId="0" borderId="3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vertical="center" wrapText="1"/>
    </xf>
    <xf numFmtId="11" fontId="0" fillId="0" borderId="0" xfId="0" applyNumberForma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CoA (uM)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9"/>
              <c:pt idx="0">
                <c:v>0</c:v>
              </c:pt>
              <c:pt idx="1">
                <c:v>694</c:v>
              </c:pt>
              <c:pt idx="2">
                <c:v>540</c:v>
              </c:pt>
              <c:pt idx="3">
                <c:v>2278</c:v>
              </c:pt>
              <c:pt idx="4">
                <c:v>2200</c:v>
              </c:pt>
              <c:pt idx="5">
                <c:v>7730</c:v>
              </c:pt>
              <c:pt idx="6">
                <c:v>7398</c:v>
              </c:pt>
              <c:pt idx="7">
                <c:v>50129</c:v>
              </c:pt>
              <c:pt idx="8">
                <c:v>49487</c:v>
              </c:pt>
            </c:numLit>
          </c:xVal>
          <c:yVal>
            <c:numLit>
              <c:formatCode>General</c:formatCode>
              <c:ptCount val="9"/>
              <c:pt idx="0">
                <c:v>0</c:v>
              </c:pt>
              <c:pt idx="1">
                <c:v>5</c:v>
              </c:pt>
              <c:pt idx="2">
                <c:v>5</c:v>
              </c:pt>
              <c:pt idx="3">
                <c:v>10</c:v>
              </c:pt>
              <c:pt idx="4">
                <c:v>10</c:v>
              </c:pt>
              <c:pt idx="5">
                <c:v>25</c:v>
              </c:pt>
              <c:pt idx="6">
                <c:v>25</c:v>
              </c:pt>
              <c:pt idx="7">
                <c:v>100</c:v>
              </c:pt>
              <c:pt idx="8">
                <c:v>100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280D-4280-B918-49FF9F907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4902888"/>
        <c:axId val="824904200"/>
      </c:scatterChart>
      <c:valAx>
        <c:axId val="824902888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4904200"/>
        <c:crosses val="autoZero"/>
        <c:crossBetween val="midCat"/>
      </c:valAx>
      <c:valAx>
        <c:axId val="824904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49028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CoA (uM)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314566929133863"/>
                  <c:y val="0.3236574074074073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Lit>
              <c:formatCode>General</c:formatCode>
              <c:ptCount val="12"/>
              <c:pt idx="1">
                <c:v>0</c:v>
              </c:pt>
              <c:pt idx="2">
                <c:v>645</c:v>
              </c:pt>
              <c:pt idx="3">
                <c:v>656</c:v>
              </c:pt>
              <c:pt idx="4">
                <c:v>2423</c:v>
              </c:pt>
              <c:pt idx="5">
                <c:v>4171</c:v>
              </c:pt>
              <c:pt idx="6">
                <c:v>7805</c:v>
              </c:pt>
              <c:pt idx="7">
                <c:v>9661</c:v>
              </c:pt>
              <c:pt idx="8">
                <c:v>19838</c:v>
              </c:pt>
              <c:pt idx="9">
                <c:v>19073</c:v>
              </c:pt>
              <c:pt idx="10">
                <c:v>39833</c:v>
              </c:pt>
            </c:numLit>
          </c:xVal>
          <c:yVal>
            <c:numLit>
              <c:formatCode>General</c:formatCode>
              <c:ptCount val="12"/>
              <c:pt idx="1">
                <c:v>0</c:v>
              </c:pt>
              <c:pt idx="2">
                <c:v>5</c:v>
              </c:pt>
              <c:pt idx="3">
                <c:v>5</c:v>
              </c:pt>
              <c:pt idx="4">
                <c:v>10</c:v>
              </c:pt>
              <c:pt idx="5">
                <c:v>10</c:v>
              </c:pt>
              <c:pt idx="6">
                <c:v>25</c:v>
              </c:pt>
              <c:pt idx="7">
                <c:v>25</c:v>
              </c:pt>
              <c:pt idx="8">
                <c:v>50</c:v>
              </c:pt>
              <c:pt idx="9">
                <c:v>50</c:v>
              </c:pt>
              <c:pt idx="10">
                <c:v>100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3233-47D1-86AF-4DD9147C0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340600"/>
        <c:axId val="566341912"/>
      </c:scatterChart>
      <c:valAx>
        <c:axId val="56634060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341912"/>
        <c:crosses val="autoZero"/>
        <c:crossBetween val="midCat"/>
      </c:valAx>
      <c:valAx>
        <c:axId val="566341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3406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13" Type="http://schemas.openxmlformats.org/officeDocument/2006/relationships/image" Target="../media/image35.png"/><Relationship Id="rId3" Type="http://schemas.openxmlformats.org/officeDocument/2006/relationships/image" Target="../media/image25.png"/><Relationship Id="rId7" Type="http://schemas.openxmlformats.org/officeDocument/2006/relationships/image" Target="../media/image29.png"/><Relationship Id="rId12" Type="http://schemas.openxmlformats.org/officeDocument/2006/relationships/image" Target="../media/image34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11" Type="http://schemas.openxmlformats.org/officeDocument/2006/relationships/image" Target="../media/image33.png"/><Relationship Id="rId5" Type="http://schemas.openxmlformats.org/officeDocument/2006/relationships/image" Target="../media/image27.png"/><Relationship Id="rId10" Type="http://schemas.openxmlformats.org/officeDocument/2006/relationships/image" Target="../media/image32.png"/><Relationship Id="rId4" Type="http://schemas.openxmlformats.org/officeDocument/2006/relationships/image" Target="../media/image26.png"/><Relationship Id="rId9" Type="http://schemas.openxmlformats.org/officeDocument/2006/relationships/image" Target="../media/image3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476668</xdr:colOff>
      <xdr:row>27</xdr:row>
      <xdr:rowOff>152303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00DBE9FB-9633-4286-E21B-E85C9C8ABEED}"/>
            </a:ext>
          </a:extLst>
        </xdr:cNvPr>
        <xdr:cNvGrpSpPr/>
      </xdr:nvGrpSpPr>
      <xdr:grpSpPr>
        <a:xfrm>
          <a:off x="2457450" y="838200"/>
          <a:ext cx="3029368" cy="4314728"/>
          <a:chOff x="609600" y="571500"/>
          <a:chExt cx="2915068" cy="4533803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DC37555-A9B5-0EB2-B96F-DF86A33A97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09600" y="571500"/>
            <a:ext cx="2915068" cy="3756957"/>
          </a:xfrm>
          <a:prstGeom prst="rect">
            <a:avLst/>
          </a:prstGeom>
        </xdr:spPr>
      </xdr:pic>
      <xdr:sp macro="" textlink="">
        <xdr:nvSpPr>
          <xdr:cNvPr id="7" name="TextBox 5">
            <a:extLst>
              <a:ext uri="{FF2B5EF4-FFF2-40B4-BE49-F238E27FC236}">
                <a16:creationId xmlns:a16="http://schemas.microsoft.com/office/drawing/2014/main" id="{629EAA5A-D914-CEAB-C4FA-33565BF731F4}"/>
              </a:ext>
            </a:extLst>
          </xdr:cNvPr>
          <xdr:cNvSpPr txBox="1"/>
        </xdr:nvSpPr>
        <xdr:spPr>
          <a:xfrm rot="19211024">
            <a:off x="923618" y="4471917"/>
            <a:ext cx="660456" cy="27509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Marker</a:t>
            </a:r>
          </a:p>
        </xdr:txBody>
      </xdr:sp>
      <xdr:sp macro="" textlink="">
        <xdr:nvSpPr>
          <xdr:cNvPr id="8" name="TextBox 6">
            <a:extLst>
              <a:ext uri="{FF2B5EF4-FFF2-40B4-BE49-F238E27FC236}">
                <a16:creationId xmlns:a16="http://schemas.microsoft.com/office/drawing/2014/main" id="{A12F01E3-A0D3-1AF9-7AB2-4BC0BA3065CA}"/>
              </a:ext>
            </a:extLst>
          </xdr:cNvPr>
          <xdr:cNvSpPr txBox="1"/>
        </xdr:nvSpPr>
        <xdr:spPr>
          <a:xfrm rot="19211024">
            <a:off x="1735954" y="4471919"/>
            <a:ext cx="662361" cy="27509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Marker</a:t>
            </a:r>
          </a:p>
        </xdr:txBody>
      </xdr:sp>
      <xdr:sp macro="" textlink="">
        <xdr:nvSpPr>
          <xdr:cNvPr id="9" name="TextBox 7">
            <a:extLst>
              <a:ext uri="{FF2B5EF4-FFF2-40B4-BE49-F238E27FC236}">
                <a16:creationId xmlns:a16="http://schemas.microsoft.com/office/drawing/2014/main" id="{16BE98B4-3478-836C-921D-743DF425651E}"/>
              </a:ext>
            </a:extLst>
          </xdr:cNvPr>
          <xdr:cNvSpPr txBox="1"/>
        </xdr:nvSpPr>
        <xdr:spPr>
          <a:xfrm rot="19211024">
            <a:off x="764445" y="4643637"/>
            <a:ext cx="1423788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Purified MBOAT7 </a:t>
            </a:r>
          </a:p>
          <a:p>
            <a:r>
              <a:rPr lang="en-US" sz="1200">
                <a:latin typeface="Helvetica" pitchFamily="2" charset="0"/>
              </a:rPr>
              <a:t>(0.5 µg)</a:t>
            </a:r>
          </a:p>
        </xdr:txBody>
      </xdr:sp>
      <xdr:sp macro="" textlink="">
        <xdr:nvSpPr>
          <xdr:cNvPr id="10" name="TextBox 8">
            <a:extLst>
              <a:ext uri="{FF2B5EF4-FFF2-40B4-BE49-F238E27FC236}">
                <a16:creationId xmlns:a16="http://schemas.microsoft.com/office/drawing/2014/main" id="{E071E3CD-4CBD-D224-AD80-D038F9BD1448}"/>
              </a:ext>
            </a:extLst>
          </xdr:cNvPr>
          <xdr:cNvSpPr txBox="1"/>
        </xdr:nvSpPr>
        <xdr:spPr>
          <a:xfrm rot="19211024">
            <a:off x="1578683" y="4643638"/>
            <a:ext cx="1425693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Purified MBOAT7 </a:t>
            </a:r>
          </a:p>
          <a:p>
            <a:r>
              <a:rPr lang="en-US" sz="1200">
                <a:latin typeface="Helvetica" pitchFamily="2" charset="0"/>
              </a:rPr>
              <a:t>(1.5 µg)</a:t>
            </a:r>
          </a:p>
        </xdr:txBody>
      </xdr:sp>
      <xdr:sp macro="" textlink="">
        <xdr:nvSpPr>
          <xdr:cNvPr id="11" name="TextBox 9">
            <a:extLst>
              <a:ext uri="{FF2B5EF4-FFF2-40B4-BE49-F238E27FC236}">
                <a16:creationId xmlns:a16="http://schemas.microsoft.com/office/drawing/2014/main" id="{FF23CB9D-DB33-C51F-4F17-CD20A21F1329}"/>
              </a:ext>
            </a:extLst>
          </xdr:cNvPr>
          <xdr:cNvSpPr txBox="1"/>
        </xdr:nvSpPr>
        <xdr:spPr>
          <a:xfrm>
            <a:off x="853990" y="752476"/>
            <a:ext cx="624254" cy="27509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Helvetica" pitchFamily="2" charset="0"/>
              </a:rPr>
              <a:t>kDa</a:t>
            </a:r>
          </a:p>
        </xdr:txBody>
      </xdr:sp>
      <xdr:sp macro="" textlink="">
        <xdr:nvSpPr>
          <xdr:cNvPr id="12" name="TextBox 10">
            <a:extLst>
              <a:ext uri="{FF2B5EF4-FFF2-40B4-BE49-F238E27FC236}">
                <a16:creationId xmlns:a16="http://schemas.microsoft.com/office/drawing/2014/main" id="{B01907DF-169D-48F4-3211-F891F6FDA933}"/>
              </a:ext>
            </a:extLst>
          </xdr:cNvPr>
          <xdr:cNvSpPr txBox="1"/>
        </xdr:nvSpPr>
        <xdr:spPr>
          <a:xfrm>
            <a:off x="853990" y="910738"/>
            <a:ext cx="624254" cy="27509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250</a:t>
            </a:r>
          </a:p>
        </xdr:txBody>
      </xdr:sp>
      <xdr:sp macro="" textlink="">
        <xdr:nvSpPr>
          <xdr:cNvPr id="13" name="TextBox 11">
            <a:extLst>
              <a:ext uri="{FF2B5EF4-FFF2-40B4-BE49-F238E27FC236}">
                <a16:creationId xmlns:a16="http://schemas.microsoft.com/office/drawing/2014/main" id="{7373C5FB-0BAE-749E-3B12-C882F6656720}"/>
              </a:ext>
            </a:extLst>
          </xdr:cNvPr>
          <xdr:cNvSpPr txBox="1"/>
        </xdr:nvSpPr>
        <xdr:spPr>
          <a:xfrm>
            <a:off x="853990" y="1207499"/>
            <a:ext cx="624254" cy="27509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100</a:t>
            </a:r>
          </a:p>
        </xdr:txBody>
      </xdr:sp>
      <xdr:sp macro="" textlink="">
        <xdr:nvSpPr>
          <xdr:cNvPr id="14" name="TextBox 12">
            <a:extLst>
              <a:ext uri="{FF2B5EF4-FFF2-40B4-BE49-F238E27FC236}">
                <a16:creationId xmlns:a16="http://schemas.microsoft.com/office/drawing/2014/main" id="{3DF703F5-4E2E-B4F8-93D6-FD360F9FA8D1}"/>
              </a:ext>
            </a:extLst>
          </xdr:cNvPr>
          <xdr:cNvSpPr txBox="1"/>
        </xdr:nvSpPr>
        <xdr:spPr>
          <a:xfrm>
            <a:off x="853990" y="1047332"/>
            <a:ext cx="624254" cy="2789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150</a:t>
            </a:r>
          </a:p>
        </xdr:txBody>
      </xdr:sp>
      <xdr:sp macro="" textlink="">
        <xdr:nvSpPr>
          <xdr:cNvPr id="15" name="TextBox 13">
            <a:extLst>
              <a:ext uri="{FF2B5EF4-FFF2-40B4-BE49-F238E27FC236}">
                <a16:creationId xmlns:a16="http://schemas.microsoft.com/office/drawing/2014/main" id="{4A8C185C-15AE-9081-6BD9-BB3C00BAE0B5}"/>
              </a:ext>
            </a:extLst>
          </xdr:cNvPr>
          <xdr:cNvSpPr txBox="1"/>
        </xdr:nvSpPr>
        <xdr:spPr>
          <a:xfrm>
            <a:off x="929555" y="1373074"/>
            <a:ext cx="626159" cy="2789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75</a:t>
            </a:r>
          </a:p>
        </xdr:txBody>
      </xdr:sp>
      <xdr:sp macro="" textlink="">
        <xdr:nvSpPr>
          <xdr:cNvPr id="16" name="TextBox 14">
            <a:extLst>
              <a:ext uri="{FF2B5EF4-FFF2-40B4-BE49-F238E27FC236}">
                <a16:creationId xmlns:a16="http://schemas.microsoft.com/office/drawing/2014/main" id="{3EBCCDB8-224E-1741-294C-01CB8B88B88E}"/>
              </a:ext>
            </a:extLst>
          </xdr:cNvPr>
          <xdr:cNvSpPr txBox="1"/>
        </xdr:nvSpPr>
        <xdr:spPr>
          <a:xfrm>
            <a:off x="928095" y="1755344"/>
            <a:ext cx="624254" cy="2789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50</a:t>
            </a:r>
          </a:p>
        </xdr:txBody>
      </xdr:sp>
      <xdr:sp macro="" textlink="">
        <xdr:nvSpPr>
          <xdr:cNvPr id="17" name="TextBox 15">
            <a:extLst>
              <a:ext uri="{FF2B5EF4-FFF2-40B4-BE49-F238E27FC236}">
                <a16:creationId xmlns:a16="http://schemas.microsoft.com/office/drawing/2014/main" id="{3A0FFFE4-FE54-AFE1-17B8-BC5670647B0C}"/>
              </a:ext>
            </a:extLst>
          </xdr:cNvPr>
          <xdr:cNvSpPr txBox="1"/>
        </xdr:nvSpPr>
        <xdr:spPr>
          <a:xfrm>
            <a:off x="928095" y="2094559"/>
            <a:ext cx="624254" cy="2789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37</a:t>
            </a:r>
          </a:p>
        </xdr:txBody>
      </xdr:sp>
      <xdr:sp macro="" textlink="">
        <xdr:nvSpPr>
          <xdr:cNvPr id="18" name="TextBox 16">
            <a:extLst>
              <a:ext uri="{FF2B5EF4-FFF2-40B4-BE49-F238E27FC236}">
                <a16:creationId xmlns:a16="http://schemas.microsoft.com/office/drawing/2014/main" id="{25EAF304-32C2-49F2-46A2-B4DCF2A24D7F}"/>
              </a:ext>
            </a:extLst>
          </xdr:cNvPr>
          <xdr:cNvSpPr txBox="1"/>
        </xdr:nvSpPr>
        <xdr:spPr>
          <a:xfrm>
            <a:off x="928095" y="2586862"/>
            <a:ext cx="624254" cy="27509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25</a:t>
            </a:r>
          </a:p>
        </xdr:txBody>
      </xdr:sp>
      <xdr:sp macro="" textlink="">
        <xdr:nvSpPr>
          <xdr:cNvPr id="19" name="TextBox 17">
            <a:extLst>
              <a:ext uri="{FF2B5EF4-FFF2-40B4-BE49-F238E27FC236}">
                <a16:creationId xmlns:a16="http://schemas.microsoft.com/office/drawing/2014/main" id="{69B802C2-5765-BD7B-3E1B-86EA341C738E}"/>
              </a:ext>
            </a:extLst>
          </xdr:cNvPr>
          <xdr:cNvSpPr txBox="1"/>
        </xdr:nvSpPr>
        <xdr:spPr>
          <a:xfrm>
            <a:off x="928095" y="2890938"/>
            <a:ext cx="624254" cy="2789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15</a:t>
            </a:r>
          </a:p>
        </xdr:txBody>
      </xdr:sp>
      <xdr:sp macro="" textlink="">
        <xdr:nvSpPr>
          <xdr:cNvPr id="20" name="TextBox 18">
            <a:extLst>
              <a:ext uri="{FF2B5EF4-FFF2-40B4-BE49-F238E27FC236}">
                <a16:creationId xmlns:a16="http://schemas.microsoft.com/office/drawing/2014/main" id="{E508F91A-049A-3572-F34D-FEAC8308E057}"/>
              </a:ext>
            </a:extLst>
          </xdr:cNvPr>
          <xdr:cNvSpPr txBox="1"/>
        </xdr:nvSpPr>
        <xdr:spPr>
          <a:xfrm>
            <a:off x="928095" y="3333233"/>
            <a:ext cx="624254" cy="2789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10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161890</xdr:colOff>
      <xdr:row>8</xdr:row>
      <xdr:rowOff>71920</xdr:rowOff>
    </xdr:from>
    <xdr:to>
      <xdr:col>6</xdr:col>
      <xdr:colOff>461032</xdr:colOff>
      <xdr:row>22</xdr:row>
      <xdr:rowOff>20305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5CC870-07B8-0902-F637-5DD2F6932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490" y="1214920"/>
          <a:ext cx="3347142" cy="26153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3</xdr:col>
      <xdr:colOff>431755</xdr:colOff>
      <xdr:row>8</xdr:row>
      <xdr:rowOff>86499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E646310-C8DA-CC47-1E64-D87CCFA7FEC8}"/>
            </a:ext>
          </a:extLst>
        </xdr:cNvPr>
        <xdr:cNvSpPr txBox="1"/>
      </xdr:nvSpPr>
      <xdr:spPr>
        <a:xfrm>
          <a:off x="0" y="952500"/>
          <a:ext cx="2260555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Helvetica" pitchFamily="2" charset="0"/>
            </a:rPr>
            <a:t>WB: anti-GFP merged with epi</a:t>
          </a:r>
        </a:p>
      </xdr:txBody>
    </xdr:sp>
    <xdr:clientData/>
  </xdr:twoCellAnchor>
  <xdr:twoCellAnchor editAs="oneCell">
    <xdr:from>
      <xdr:col>1</xdr:col>
      <xdr:colOff>134686</xdr:colOff>
      <xdr:row>23</xdr:row>
      <xdr:rowOff>102269</xdr:rowOff>
    </xdr:from>
    <xdr:to>
      <xdr:col>6</xdr:col>
      <xdr:colOff>461032</xdr:colOff>
      <xdr:row>36</xdr:row>
      <xdr:rowOff>36016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4CFDAD-9621-F308-981A-76C14AA1C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4286" y="4102769"/>
          <a:ext cx="3374346" cy="2410247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>
    <xdr:from>
      <xdr:col>0</xdr:col>
      <xdr:colOff>10905</xdr:colOff>
      <xdr:row>22</xdr:row>
      <xdr:rowOff>3699</xdr:rowOff>
    </xdr:from>
    <xdr:to>
      <xdr:col>1</xdr:col>
      <xdr:colOff>536552</xdr:colOff>
      <xdr:row>23</xdr:row>
      <xdr:rowOff>90198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17FCE00-5443-47EE-0C1A-B28D6603DB76}"/>
            </a:ext>
          </a:extLst>
        </xdr:cNvPr>
        <xdr:cNvSpPr txBox="1"/>
      </xdr:nvSpPr>
      <xdr:spPr>
        <a:xfrm>
          <a:off x="10905" y="3813699"/>
          <a:ext cx="1135247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Helvetica" pitchFamily="2" charset="0"/>
            </a:rPr>
            <a:t>WB: anti-GFP</a:t>
          </a:r>
        </a:p>
      </xdr:txBody>
    </xdr:sp>
    <xdr:clientData/>
  </xdr:twoCellAnchor>
  <xdr:twoCellAnchor>
    <xdr:from>
      <xdr:col>0</xdr:col>
      <xdr:colOff>338300</xdr:colOff>
      <xdr:row>23</xdr:row>
      <xdr:rowOff>33269</xdr:rowOff>
    </xdr:from>
    <xdr:to>
      <xdr:col>1</xdr:col>
      <xdr:colOff>352954</xdr:colOff>
      <xdr:row>24</xdr:row>
      <xdr:rowOff>119768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3CDB423-2086-2210-579D-B3C0D86CD637}"/>
            </a:ext>
          </a:extLst>
        </xdr:cNvPr>
        <xdr:cNvSpPr txBox="1"/>
      </xdr:nvSpPr>
      <xdr:spPr>
        <a:xfrm>
          <a:off x="338300" y="4033769"/>
          <a:ext cx="624254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latin typeface="Helvetica" pitchFamily="2" charset="0"/>
            </a:rPr>
            <a:t>kDa</a:t>
          </a:r>
        </a:p>
      </xdr:txBody>
    </xdr:sp>
    <xdr:clientData/>
  </xdr:twoCellAnchor>
  <xdr:twoCellAnchor>
    <xdr:from>
      <xdr:col>0</xdr:col>
      <xdr:colOff>338300</xdr:colOff>
      <xdr:row>24</xdr:row>
      <xdr:rowOff>1031</xdr:rowOff>
    </xdr:from>
    <xdr:to>
      <xdr:col>1</xdr:col>
      <xdr:colOff>352954</xdr:colOff>
      <xdr:row>25</xdr:row>
      <xdr:rowOff>87530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7557BC8-72A2-FAA4-FC83-78162EB625AF}"/>
            </a:ext>
          </a:extLst>
        </xdr:cNvPr>
        <xdr:cNvSpPr txBox="1"/>
      </xdr:nvSpPr>
      <xdr:spPr>
        <a:xfrm>
          <a:off x="338300" y="4192031"/>
          <a:ext cx="624254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Helvetica" pitchFamily="2" charset="0"/>
            </a:rPr>
            <a:t>250</a:t>
          </a:r>
        </a:p>
      </xdr:txBody>
    </xdr:sp>
    <xdr:clientData/>
  </xdr:twoCellAnchor>
  <xdr:twoCellAnchor>
    <xdr:from>
      <xdr:col>0</xdr:col>
      <xdr:colOff>338300</xdr:colOff>
      <xdr:row>25</xdr:row>
      <xdr:rowOff>107292</xdr:rowOff>
    </xdr:from>
    <xdr:to>
      <xdr:col>1</xdr:col>
      <xdr:colOff>352954</xdr:colOff>
      <xdr:row>27</xdr:row>
      <xdr:rowOff>3291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638889D-202B-ACA2-DBA3-8CFF8929EED1}"/>
            </a:ext>
          </a:extLst>
        </xdr:cNvPr>
        <xdr:cNvSpPr txBox="1"/>
      </xdr:nvSpPr>
      <xdr:spPr>
        <a:xfrm>
          <a:off x="338300" y="4488792"/>
          <a:ext cx="624254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Helvetica" pitchFamily="2" charset="0"/>
            </a:rPr>
            <a:t>100</a:t>
          </a:r>
        </a:p>
      </xdr:txBody>
    </xdr:sp>
    <xdr:clientData/>
  </xdr:twoCellAnchor>
  <xdr:twoCellAnchor>
    <xdr:from>
      <xdr:col>0</xdr:col>
      <xdr:colOff>338300</xdr:colOff>
      <xdr:row>24</xdr:row>
      <xdr:rowOff>139530</xdr:rowOff>
    </xdr:from>
    <xdr:to>
      <xdr:col>1</xdr:col>
      <xdr:colOff>352954</xdr:colOff>
      <xdr:row>26</xdr:row>
      <xdr:rowOff>35529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556F943-F806-BC46-6FCE-9D8BE3A1F44B}"/>
            </a:ext>
          </a:extLst>
        </xdr:cNvPr>
        <xdr:cNvSpPr txBox="1"/>
      </xdr:nvSpPr>
      <xdr:spPr>
        <a:xfrm>
          <a:off x="338300" y="4330530"/>
          <a:ext cx="624254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Helvetica" pitchFamily="2" charset="0"/>
            </a:rPr>
            <a:t>150</a:t>
          </a:r>
        </a:p>
      </xdr:txBody>
    </xdr:sp>
    <xdr:clientData/>
  </xdr:twoCellAnchor>
  <xdr:twoCellAnchor>
    <xdr:from>
      <xdr:col>0</xdr:col>
      <xdr:colOff>415770</xdr:colOff>
      <xdr:row>26</xdr:row>
      <xdr:rowOff>84272</xdr:rowOff>
    </xdr:from>
    <xdr:to>
      <xdr:col>1</xdr:col>
      <xdr:colOff>430424</xdr:colOff>
      <xdr:row>27</xdr:row>
      <xdr:rowOff>170771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1A6023C-9B68-F4B1-815C-F8BF62FBC338}"/>
            </a:ext>
          </a:extLst>
        </xdr:cNvPr>
        <xdr:cNvSpPr txBox="1"/>
      </xdr:nvSpPr>
      <xdr:spPr>
        <a:xfrm>
          <a:off x="415770" y="4656272"/>
          <a:ext cx="624254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Helvetica" pitchFamily="2" charset="0"/>
            </a:rPr>
            <a:t>75</a:t>
          </a:r>
        </a:p>
      </xdr:txBody>
    </xdr:sp>
    <xdr:clientData/>
  </xdr:twoCellAnchor>
  <xdr:twoCellAnchor>
    <xdr:from>
      <xdr:col>0</xdr:col>
      <xdr:colOff>422695</xdr:colOff>
      <xdr:row>27</xdr:row>
      <xdr:rowOff>161868</xdr:rowOff>
    </xdr:from>
    <xdr:to>
      <xdr:col>1</xdr:col>
      <xdr:colOff>437349</xdr:colOff>
      <xdr:row>29</xdr:row>
      <xdr:rowOff>57867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C65DEC1-24C0-A04C-4516-C01A3D92D340}"/>
            </a:ext>
          </a:extLst>
        </xdr:cNvPr>
        <xdr:cNvSpPr txBox="1"/>
      </xdr:nvSpPr>
      <xdr:spPr>
        <a:xfrm>
          <a:off x="422695" y="4924368"/>
          <a:ext cx="624254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Helvetica" pitchFamily="2" charset="0"/>
            </a:rPr>
            <a:t>50</a:t>
          </a:r>
        </a:p>
      </xdr:txBody>
    </xdr:sp>
    <xdr:clientData/>
  </xdr:twoCellAnchor>
  <xdr:twoCellAnchor>
    <xdr:from>
      <xdr:col>0</xdr:col>
      <xdr:colOff>422695</xdr:colOff>
      <xdr:row>29</xdr:row>
      <xdr:rowOff>25894</xdr:rowOff>
    </xdr:from>
    <xdr:to>
      <xdr:col>1</xdr:col>
      <xdr:colOff>437349</xdr:colOff>
      <xdr:row>30</xdr:row>
      <xdr:rowOff>112393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88195A38-A0A2-CAB1-7E63-2A7C6844B874}"/>
            </a:ext>
          </a:extLst>
        </xdr:cNvPr>
        <xdr:cNvSpPr txBox="1"/>
      </xdr:nvSpPr>
      <xdr:spPr>
        <a:xfrm>
          <a:off x="422695" y="5169394"/>
          <a:ext cx="624254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Helvetica" pitchFamily="2" charset="0"/>
            </a:rPr>
            <a:t>37</a:t>
          </a:r>
        </a:p>
      </xdr:txBody>
    </xdr:sp>
    <xdr:clientData/>
  </xdr:twoCellAnchor>
  <xdr:twoCellAnchor>
    <xdr:from>
      <xdr:col>0</xdr:col>
      <xdr:colOff>422695</xdr:colOff>
      <xdr:row>32</xdr:row>
      <xdr:rowOff>75610</xdr:rowOff>
    </xdr:from>
    <xdr:to>
      <xdr:col>1</xdr:col>
      <xdr:colOff>437349</xdr:colOff>
      <xdr:row>33</xdr:row>
      <xdr:rowOff>162109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7813981-B7EF-DA96-96DC-A00663B8FFE3}"/>
            </a:ext>
          </a:extLst>
        </xdr:cNvPr>
        <xdr:cNvSpPr txBox="1"/>
      </xdr:nvSpPr>
      <xdr:spPr>
        <a:xfrm>
          <a:off x="422695" y="5790610"/>
          <a:ext cx="624254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Helvetica" pitchFamily="2" charset="0"/>
            </a:rPr>
            <a:t>25</a:t>
          </a:r>
        </a:p>
      </xdr:txBody>
    </xdr:sp>
    <xdr:clientData/>
  </xdr:twoCellAnchor>
  <xdr:twoCellAnchor>
    <xdr:from>
      <xdr:col>0</xdr:col>
      <xdr:colOff>412405</xdr:colOff>
      <xdr:row>34</xdr:row>
      <xdr:rowOff>2527</xdr:rowOff>
    </xdr:from>
    <xdr:to>
      <xdr:col>1</xdr:col>
      <xdr:colOff>427059</xdr:colOff>
      <xdr:row>35</xdr:row>
      <xdr:rowOff>89026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939E045-6F8E-E1C8-F770-75191E955736}"/>
            </a:ext>
          </a:extLst>
        </xdr:cNvPr>
        <xdr:cNvSpPr txBox="1"/>
      </xdr:nvSpPr>
      <xdr:spPr>
        <a:xfrm>
          <a:off x="412405" y="6098527"/>
          <a:ext cx="624254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Helvetica" pitchFamily="2" charset="0"/>
            </a:rPr>
            <a:t>15</a:t>
          </a:r>
        </a:p>
      </xdr:txBody>
    </xdr:sp>
    <xdr:clientData/>
  </xdr:twoCellAnchor>
  <xdr:twoCellAnchor>
    <xdr:from>
      <xdr:col>0</xdr:col>
      <xdr:colOff>422695</xdr:colOff>
      <xdr:row>34</xdr:row>
      <xdr:rowOff>185662</xdr:rowOff>
    </xdr:from>
    <xdr:to>
      <xdr:col>1</xdr:col>
      <xdr:colOff>437349</xdr:colOff>
      <xdr:row>36</xdr:row>
      <xdr:rowOff>81661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A77587DA-0B33-197F-C813-EA4C9EEABDD4}"/>
            </a:ext>
          </a:extLst>
        </xdr:cNvPr>
        <xdr:cNvSpPr txBox="1"/>
      </xdr:nvSpPr>
      <xdr:spPr>
        <a:xfrm>
          <a:off x="422695" y="6281662"/>
          <a:ext cx="624254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Helvetica" pitchFamily="2" charset="0"/>
            </a:rPr>
            <a:t>10</a:t>
          </a:r>
        </a:p>
      </xdr:txBody>
    </xdr:sp>
    <xdr:clientData/>
  </xdr:twoCellAnchor>
  <xdr:twoCellAnchor>
    <xdr:from>
      <xdr:col>1</xdr:col>
      <xdr:colOff>284082</xdr:colOff>
      <xdr:row>36</xdr:row>
      <xdr:rowOff>22407</xdr:rowOff>
    </xdr:from>
    <xdr:to>
      <xdr:col>2</xdr:col>
      <xdr:colOff>91881</xdr:colOff>
      <xdr:row>37</xdr:row>
      <xdr:rowOff>82488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AF7AE86-D2AB-130A-2775-57405A0B336C}"/>
            </a:ext>
          </a:extLst>
        </xdr:cNvPr>
        <xdr:cNvSpPr txBox="1"/>
      </xdr:nvSpPr>
      <xdr:spPr>
        <a:xfrm rot="19211024">
          <a:off x="893682" y="6499407"/>
          <a:ext cx="417399" cy="25058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50">
              <a:latin typeface="Helvetica" pitchFamily="2" charset="0"/>
            </a:rPr>
            <a:t>BG</a:t>
          </a:r>
        </a:p>
      </xdr:txBody>
    </xdr:sp>
    <xdr:clientData/>
  </xdr:twoCellAnchor>
  <xdr:twoCellAnchor>
    <xdr:from>
      <xdr:col>1</xdr:col>
      <xdr:colOff>573435</xdr:colOff>
      <xdr:row>36</xdr:row>
      <xdr:rowOff>42262</xdr:rowOff>
    </xdr:from>
    <xdr:to>
      <xdr:col>2</xdr:col>
      <xdr:colOff>368113</xdr:colOff>
      <xdr:row>37</xdr:row>
      <xdr:rowOff>113372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EAC5F98-EACD-B0CB-3458-7A1E16BD2FE5}"/>
            </a:ext>
          </a:extLst>
        </xdr:cNvPr>
        <xdr:cNvSpPr txBox="1"/>
      </xdr:nvSpPr>
      <xdr:spPr>
        <a:xfrm rot="19211024">
          <a:off x="1183035" y="6519262"/>
          <a:ext cx="404278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50">
              <a:latin typeface="Helvetica" pitchFamily="2" charset="0"/>
            </a:rPr>
            <a:t>WT</a:t>
          </a:r>
        </a:p>
      </xdr:txBody>
    </xdr:sp>
    <xdr:clientData/>
  </xdr:twoCellAnchor>
  <xdr:twoCellAnchor>
    <xdr:from>
      <xdr:col>2</xdr:col>
      <xdr:colOff>96948</xdr:colOff>
      <xdr:row>36</xdr:row>
      <xdr:rowOff>110521</xdr:rowOff>
    </xdr:from>
    <xdr:to>
      <xdr:col>3</xdr:col>
      <xdr:colOff>104825</xdr:colOff>
      <xdr:row>37</xdr:row>
      <xdr:rowOff>181631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677A36D-F924-8E02-77C4-78584B229AA8}"/>
            </a:ext>
          </a:extLst>
        </xdr:cNvPr>
        <xdr:cNvSpPr txBox="1"/>
      </xdr:nvSpPr>
      <xdr:spPr>
        <a:xfrm rot="19211024">
          <a:off x="1316148" y="6587521"/>
          <a:ext cx="617477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50">
              <a:latin typeface="Helvetica" pitchFamily="2" charset="0"/>
            </a:rPr>
            <a:t>H356A</a:t>
          </a:r>
        </a:p>
      </xdr:txBody>
    </xdr:sp>
    <xdr:clientData/>
  </xdr:twoCellAnchor>
  <xdr:twoCellAnchor>
    <xdr:from>
      <xdr:col>2</xdr:col>
      <xdr:colOff>411715</xdr:colOff>
      <xdr:row>36</xdr:row>
      <xdr:rowOff>110521</xdr:rowOff>
    </xdr:from>
    <xdr:to>
      <xdr:col>3</xdr:col>
      <xdr:colOff>419592</xdr:colOff>
      <xdr:row>37</xdr:row>
      <xdr:rowOff>181631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A802B2E-C02E-D0DA-7F17-FB52F3F0197F}"/>
            </a:ext>
          </a:extLst>
        </xdr:cNvPr>
        <xdr:cNvSpPr txBox="1"/>
      </xdr:nvSpPr>
      <xdr:spPr>
        <a:xfrm rot="19211024">
          <a:off x="1630915" y="6587521"/>
          <a:ext cx="617477" cy="261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50">
              <a:latin typeface="Helvetica" pitchFamily="2" charset="0"/>
            </a:rPr>
            <a:t>N321A</a:t>
          </a:r>
        </a:p>
      </xdr:txBody>
    </xdr:sp>
    <xdr:clientData/>
  </xdr:twoCellAnchor>
  <xdr:twoCellAnchor>
    <xdr:from>
      <xdr:col>3</xdr:col>
      <xdr:colOff>381774</xdr:colOff>
      <xdr:row>36</xdr:row>
      <xdr:rowOff>105254</xdr:rowOff>
    </xdr:from>
    <xdr:to>
      <xdr:col>4</xdr:col>
      <xdr:colOff>370415</xdr:colOff>
      <xdr:row>37</xdr:row>
      <xdr:rowOff>168670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A769025-C83A-4CFA-5DAA-8E6698EBB9F9}"/>
            </a:ext>
          </a:extLst>
        </xdr:cNvPr>
        <xdr:cNvSpPr txBox="1"/>
      </xdr:nvSpPr>
      <xdr:spPr>
        <a:xfrm rot="19211024">
          <a:off x="2210574" y="6582254"/>
          <a:ext cx="598241" cy="2539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50">
              <a:latin typeface="Helvetica" pitchFamily="2" charset="0"/>
            </a:rPr>
            <a:t>R339A</a:t>
          </a:r>
        </a:p>
      </xdr:txBody>
    </xdr:sp>
    <xdr:clientData/>
  </xdr:twoCellAnchor>
  <xdr:twoCellAnchor>
    <xdr:from>
      <xdr:col>4</xdr:col>
      <xdr:colOff>392287</xdr:colOff>
      <xdr:row>36</xdr:row>
      <xdr:rowOff>5967</xdr:rowOff>
    </xdr:from>
    <xdr:to>
      <xdr:col>5</xdr:col>
      <xdr:colOff>42695</xdr:colOff>
      <xdr:row>37</xdr:row>
      <xdr:rowOff>69383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4D05B1C-6C6A-33B8-E929-150894E6A05F}"/>
            </a:ext>
          </a:extLst>
        </xdr:cNvPr>
        <xdr:cNvSpPr txBox="1"/>
      </xdr:nvSpPr>
      <xdr:spPr>
        <a:xfrm rot="21447046">
          <a:off x="2830687" y="6482967"/>
          <a:ext cx="260008" cy="2539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50">
              <a:latin typeface="Helvetica" pitchFamily="2" charset="0"/>
            </a:rPr>
            <a:t>#</a:t>
          </a:r>
        </a:p>
      </xdr:txBody>
    </xdr:sp>
    <xdr:clientData/>
  </xdr:twoCellAnchor>
  <xdr:twoCellAnchor>
    <xdr:from>
      <xdr:col>3</xdr:col>
      <xdr:colOff>352942</xdr:colOff>
      <xdr:row>36</xdr:row>
      <xdr:rowOff>5967</xdr:rowOff>
    </xdr:from>
    <xdr:to>
      <xdr:col>4</xdr:col>
      <xdr:colOff>3350</xdr:colOff>
      <xdr:row>37</xdr:row>
      <xdr:rowOff>69383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AE4CC49B-E337-F346-FD71-6F9170647DBC}"/>
            </a:ext>
          </a:extLst>
        </xdr:cNvPr>
        <xdr:cNvSpPr txBox="1"/>
      </xdr:nvSpPr>
      <xdr:spPr>
        <a:xfrm rot="21447046">
          <a:off x="2181742" y="6482967"/>
          <a:ext cx="260008" cy="2539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50">
              <a:latin typeface="Helvetica" pitchFamily="2" charset="0"/>
            </a:rPr>
            <a:t>#</a:t>
          </a:r>
        </a:p>
      </xdr:txBody>
    </xdr:sp>
    <xdr:clientData/>
  </xdr:twoCellAnchor>
  <xdr:twoCellAnchor>
    <xdr:from>
      <xdr:col>5</xdr:col>
      <xdr:colOff>352127</xdr:colOff>
      <xdr:row>36</xdr:row>
      <xdr:rowOff>5967</xdr:rowOff>
    </xdr:from>
    <xdr:to>
      <xdr:col>6</xdr:col>
      <xdr:colOff>2535</xdr:colOff>
      <xdr:row>37</xdr:row>
      <xdr:rowOff>69383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CB778E4-4597-2E64-4BF9-7044E4D33D5B}"/>
            </a:ext>
          </a:extLst>
        </xdr:cNvPr>
        <xdr:cNvSpPr txBox="1"/>
      </xdr:nvSpPr>
      <xdr:spPr>
        <a:xfrm rot="21447046">
          <a:off x="3400127" y="6482967"/>
          <a:ext cx="260008" cy="2539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50">
              <a:latin typeface="Helvetica" pitchFamily="2" charset="0"/>
            </a:rPr>
            <a:t>#</a:t>
          </a:r>
        </a:p>
      </xdr:txBody>
    </xdr:sp>
    <xdr:clientData/>
  </xdr:twoCellAnchor>
  <xdr:twoCellAnchor>
    <xdr:from>
      <xdr:col>6</xdr:col>
      <xdr:colOff>86688</xdr:colOff>
      <xdr:row>36</xdr:row>
      <xdr:rowOff>5967</xdr:rowOff>
    </xdr:from>
    <xdr:to>
      <xdr:col>6</xdr:col>
      <xdr:colOff>346696</xdr:colOff>
      <xdr:row>37</xdr:row>
      <xdr:rowOff>69383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18C68FA7-FBE2-5679-5E4F-7E1BA16314E0}"/>
            </a:ext>
          </a:extLst>
        </xdr:cNvPr>
        <xdr:cNvSpPr txBox="1"/>
      </xdr:nvSpPr>
      <xdr:spPr>
        <a:xfrm rot="21447046">
          <a:off x="3744288" y="6482967"/>
          <a:ext cx="260008" cy="2539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50">
              <a:latin typeface="Helvetica" pitchFamily="2" charset="0"/>
            </a:rPr>
            <a:t>#</a:t>
          </a:r>
        </a:p>
      </xdr:txBody>
    </xdr:sp>
    <xdr:clientData/>
  </xdr:twoCellAnchor>
  <xdr:twoCellAnchor>
    <xdr:from>
      <xdr:col>4</xdr:col>
      <xdr:colOff>403940</xdr:colOff>
      <xdr:row>36</xdr:row>
      <xdr:rowOff>123482</xdr:rowOff>
    </xdr:from>
    <xdr:to>
      <xdr:col>5</xdr:col>
      <xdr:colOff>392581</xdr:colOff>
      <xdr:row>37</xdr:row>
      <xdr:rowOff>186898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9886B95-479A-96FE-B0D2-54A9F92DB704}"/>
            </a:ext>
          </a:extLst>
        </xdr:cNvPr>
        <xdr:cNvSpPr txBox="1"/>
      </xdr:nvSpPr>
      <xdr:spPr>
        <a:xfrm rot="19211024">
          <a:off x="2842340" y="6600482"/>
          <a:ext cx="598241" cy="2539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50">
              <a:latin typeface="Helvetica" pitchFamily="2" charset="0"/>
            </a:rPr>
            <a:t>R318A</a:t>
          </a:r>
        </a:p>
      </xdr:txBody>
    </xdr:sp>
    <xdr:clientData/>
  </xdr:twoCellAnchor>
  <xdr:twoCellAnchor>
    <xdr:from>
      <xdr:col>0</xdr:col>
      <xdr:colOff>374968</xdr:colOff>
      <xdr:row>7</xdr:row>
      <xdr:rowOff>188396</xdr:rowOff>
    </xdr:from>
    <xdr:to>
      <xdr:col>1</xdr:col>
      <xdr:colOff>389622</xdr:colOff>
      <xdr:row>9</xdr:row>
      <xdr:rowOff>84395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FE9EDD6F-B802-1D00-3761-B35953DDAEB7}"/>
            </a:ext>
          </a:extLst>
        </xdr:cNvPr>
        <xdr:cNvSpPr txBox="1"/>
      </xdr:nvSpPr>
      <xdr:spPr>
        <a:xfrm>
          <a:off x="374968" y="1140896"/>
          <a:ext cx="624254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latin typeface="Helvetica" pitchFamily="2" charset="0"/>
            </a:rPr>
            <a:t>kDa</a:t>
          </a:r>
        </a:p>
      </xdr:txBody>
    </xdr:sp>
    <xdr:clientData/>
  </xdr:twoCellAnchor>
  <xdr:twoCellAnchor>
    <xdr:from>
      <xdr:col>0</xdr:col>
      <xdr:colOff>374968</xdr:colOff>
      <xdr:row>8</xdr:row>
      <xdr:rowOff>156158</xdr:rowOff>
    </xdr:from>
    <xdr:to>
      <xdr:col>1</xdr:col>
      <xdr:colOff>389622</xdr:colOff>
      <xdr:row>10</xdr:row>
      <xdr:rowOff>52157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4E689911-90BA-4E40-DB7C-5EDCA7C3EA4E}"/>
            </a:ext>
          </a:extLst>
        </xdr:cNvPr>
        <xdr:cNvSpPr txBox="1"/>
      </xdr:nvSpPr>
      <xdr:spPr>
        <a:xfrm>
          <a:off x="374968" y="1299158"/>
          <a:ext cx="624254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Helvetica" pitchFamily="2" charset="0"/>
            </a:rPr>
            <a:t>250</a:t>
          </a:r>
        </a:p>
      </xdr:txBody>
    </xdr:sp>
    <xdr:clientData/>
  </xdr:twoCellAnchor>
  <xdr:twoCellAnchor>
    <xdr:from>
      <xdr:col>0</xdr:col>
      <xdr:colOff>374968</xdr:colOff>
      <xdr:row>10</xdr:row>
      <xdr:rowOff>71919</xdr:rowOff>
    </xdr:from>
    <xdr:to>
      <xdr:col>1</xdr:col>
      <xdr:colOff>389622</xdr:colOff>
      <xdr:row>11</xdr:row>
      <xdr:rowOff>158418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1820C9D-2B6C-A3C8-7A8E-7C505B8A21BB}"/>
            </a:ext>
          </a:extLst>
        </xdr:cNvPr>
        <xdr:cNvSpPr txBox="1"/>
      </xdr:nvSpPr>
      <xdr:spPr>
        <a:xfrm>
          <a:off x="374968" y="1595919"/>
          <a:ext cx="624254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Helvetica" pitchFamily="2" charset="0"/>
            </a:rPr>
            <a:t>100</a:t>
          </a:r>
        </a:p>
      </xdr:txBody>
    </xdr:sp>
    <xdr:clientData/>
  </xdr:twoCellAnchor>
  <xdr:twoCellAnchor>
    <xdr:from>
      <xdr:col>0</xdr:col>
      <xdr:colOff>374968</xdr:colOff>
      <xdr:row>9</xdr:row>
      <xdr:rowOff>104157</xdr:rowOff>
    </xdr:from>
    <xdr:to>
      <xdr:col>1</xdr:col>
      <xdr:colOff>389622</xdr:colOff>
      <xdr:row>11</xdr:row>
      <xdr:rowOff>156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73F7F7B-19FA-4CF8-A9DC-B3B00E7BBD82}"/>
            </a:ext>
          </a:extLst>
        </xdr:cNvPr>
        <xdr:cNvSpPr txBox="1"/>
      </xdr:nvSpPr>
      <xdr:spPr>
        <a:xfrm>
          <a:off x="374968" y="1437657"/>
          <a:ext cx="624254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Helvetica" pitchFamily="2" charset="0"/>
            </a:rPr>
            <a:t>150</a:t>
          </a:r>
        </a:p>
      </xdr:txBody>
    </xdr:sp>
    <xdr:clientData/>
  </xdr:twoCellAnchor>
  <xdr:twoCellAnchor>
    <xdr:from>
      <xdr:col>0</xdr:col>
      <xdr:colOff>452438</xdr:colOff>
      <xdr:row>11</xdr:row>
      <xdr:rowOff>48899</xdr:rowOff>
    </xdr:from>
    <xdr:to>
      <xdr:col>1</xdr:col>
      <xdr:colOff>467092</xdr:colOff>
      <xdr:row>12</xdr:row>
      <xdr:rowOff>135398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242C6CBB-8B2F-CBAC-37F9-72AF629D4F2E}"/>
            </a:ext>
          </a:extLst>
        </xdr:cNvPr>
        <xdr:cNvSpPr txBox="1"/>
      </xdr:nvSpPr>
      <xdr:spPr>
        <a:xfrm>
          <a:off x="452438" y="1763399"/>
          <a:ext cx="624254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Helvetica" pitchFamily="2" charset="0"/>
            </a:rPr>
            <a:t>75</a:t>
          </a:r>
        </a:p>
      </xdr:txBody>
    </xdr:sp>
    <xdr:clientData/>
  </xdr:twoCellAnchor>
  <xdr:twoCellAnchor>
    <xdr:from>
      <xdr:col>0</xdr:col>
      <xdr:colOff>459363</xdr:colOff>
      <xdr:row>12</xdr:row>
      <xdr:rowOff>126495</xdr:rowOff>
    </xdr:from>
    <xdr:to>
      <xdr:col>1</xdr:col>
      <xdr:colOff>474017</xdr:colOff>
      <xdr:row>14</xdr:row>
      <xdr:rowOff>22494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CF45D614-F7A5-A240-CC3E-EC16D313789A}"/>
            </a:ext>
          </a:extLst>
        </xdr:cNvPr>
        <xdr:cNvSpPr txBox="1"/>
      </xdr:nvSpPr>
      <xdr:spPr>
        <a:xfrm>
          <a:off x="459363" y="2031495"/>
          <a:ext cx="624254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Helvetica" pitchFamily="2" charset="0"/>
            </a:rPr>
            <a:t>50</a:t>
          </a:r>
        </a:p>
      </xdr:txBody>
    </xdr:sp>
    <xdr:clientData/>
  </xdr:twoCellAnchor>
  <xdr:twoCellAnchor>
    <xdr:from>
      <xdr:col>0</xdr:col>
      <xdr:colOff>459363</xdr:colOff>
      <xdr:row>13</xdr:row>
      <xdr:rowOff>181021</xdr:rowOff>
    </xdr:from>
    <xdr:to>
      <xdr:col>1</xdr:col>
      <xdr:colOff>474017</xdr:colOff>
      <xdr:row>15</xdr:row>
      <xdr:rowOff>77020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AA5D0F7A-9BE0-7AFC-70DA-ABC239AADCC3}"/>
            </a:ext>
          </a:extLst>
        </xdr:cNvPr>
        <xdr:cNvSpPr txBox="1"/>
      </xdr:nvSpPr>
      <xdr:spPr>
        <a:xfrm>
          <a:off x="459363" y="2276521"/>
          <a:ext cx="624254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Helvetica" pitchFamily="2" charset="0"/>
            </a:rPr>
            <a:t>37</a:t>
          </a:r>
        </a:p>
      </xdr:txBody>
    </xdr:sp>
    <xdr:clientData/>
  </xdr:twoCellAnchor>
  <xdr:twoCellAnchor>
    <xdr:from>
      <xdr:col>0</xdr:col>
      <xdr:colOff>459363</xdr:colOff>
      <xdr:row>17</xdr:row>
      <xdr:rowOff>40237</xdr:rowOff>
    </xdr:from>
    <xdr:to>
      <xdr:col>1</xdr:col>
      <xdr:colOff>474017</xdr:colOff>
      <xdr:row>18</xdr:row>
      <xdr:rowOff>126736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114D5F9-00CA-875C-400F-267A609BB632}"/>
            </a:ext>
          </a:extLst>
        </xdr:cNvPr>
        <xdr:cNvSpPr txBox="1"/>
      </xdr:nvSpPr>
      <xdr:spPr>
        <a:xfrm>
          <a:off x="459363" y="2897737"/>
          <a:ext cx="624254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Helvetica" pitchFamily="2" charset="0"/>
            </a:rPr>
            <a:t>25</a:t>
          </a:r>
        </a:p>
      </xdr:txBody>
    </xdr:sp>
    <xdr:clientData/>
  </xdr:twoCellAnchor>
  <xdr:twoCellAnchor>
    <xdr:from>
      <xdr:col>0</xdr:col>
      <xdr:colOff>449073</xdr:colOff>
      <xdr:row>18</xdr:row>
      <xdr:rowOff>157654</xdr:rowOff>
    </xdr:from>
    <xdr:to>
      <xdr:col>1</xdr:col>
      <xdr:colOff>463727</xdr:colOff>
      <xdr:row>20</xdr:row>
      <xdr:rowOff>53653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A719BDF8-59B0-8DB7-4B17-3CD2922812A8}"/>
            </a:ext>
          </a:extLst>
        </xdr:cNvPr>
        <xdr:cNvSpPr txBox="1"/>
      </xdr:nvSpPr>
      <xdr:spPr>
        <a:xfrm>
          <a:off x="449073" y="3205654"/>
          <a:ext cx="624254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Helvetica" pitchFamily="2" charset="0"/>
            </a:rPr>
            <a:t>15</a:t>
          </a:r>
        </a:p>
      </xdr:txBody>
    </xdr:sp>
    <xdr:clientData/>
  </xdr:twoCellAnchor>
  <xdr:twoCellAnchor>
    <xdr:from>
      <xdr:col>0</xdr:col>
      <xdr:colOff>459363</xdr:colOff>
      <xdr:row>19</xdr:row>
      <xdr:rowOff>150289</xdr:rowOff>
    </xdr:from>
    <xdr:to>
      <xdr:col>1</xdr:col>
      <xdr:colOff>474017</xdr:colOff>
      <xdr:row>21</xdr:row>
      <xdr:rowOff>46288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96AFA9AA-1115-6115-B6AB-63354B3C2F2A}"/>
            </a:ext>
          </a:extLst>
        </xdr:cNvPr>
        <xdr:cNvSpPr txBox="1"/>
      </xdr:nvSpPr>
      <xdr:spPr>
        <a:xfrm>
          <a:off x="459363" y="3388789"/>
          <a:ext cx="624254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latin typeface="Helvetica" pitchFamily="2" charset="0"/>
            </a:rPr>
            <a:t>10</a:t>
          </a:r>
        </a:p>
      </xdr:txBody>
    </xdr:sp>
    <xdr:clientData/>
  </xdr:twoCellAnchor>
  <xdr:twoCellAnchor>
    <xdr:from>
      <xdr:col>10</xdr:col>
      <xdr:colOff>0</xdr:colOff>
      <xdr:row>8</xdr:row>
      <xdr:rowOff>0</xdr:rowOff>
    </xdr:from>
    <xdr:to>
      <xdr:col>22</xdr:col>
      <xdr:colOff>352970</xdr:colOff>
      <xdr:row>35</xdr:row>
      <xdr:rowOff>77550</xdr:rowOff>
    </xdr:to>
    <xdr:grpSp>
      <xdr:nvGrpSpPr>
        <xdr:cNvPr id="81" name="Group 80">
          <a:extLst>
            <a:ext uri="{FF2B5EF4-FFF2-40B4-BE49-F238E27FC236}">
              <a16:creationId xmlns:a16="http://schemas.microsoft.com/office/drawing/2014/main" id="{080E811B-88FC-E6C1-1EDD-00E992BD5D48}"/>
            </a:ext>
          </a:extLst>
        </xdr:cNvPr>
        <xdr:cNvGrpSpPr/>
      </xdr:nvGrpSpPr>
      <xdr:grpSpPr>
        <a:xfrm>
          <a:off x="6438900" y="1447800"/>
          <a:ext cx="8009165" cy="4963875"/>
          <a:chOff x="4949978" y="756862"/>
          <a:chExt cx="7668170" cy="5221050"/>
        </a:xfrm>
      </xdr:grpSpPr>
      <xdr:pic>
        <xdr:nvPicPr>
          <xdr:cNvPr id="82" name="Picture 81">
            <a:extLst>
              <a:ext uri="{FF2B5EF4-FFF2-40B4-BE49-F238E27FC236}">
                <a16:creationId xmlns:a16="http://schemas.microsoft.com/office/drawing/2014/main" id="{B22B6424-8377-ED7F-C092-08B64CF277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8932605" y="1711915"/>
            <a:ext cx="3167768" cy="3411640"/>
          </a:xfrm>
          <a:prstGeom prst="rect">
            <a:avLst/>
          </a:prstGeom>
          <a:ln>
            <a:solidFill>
              <a:schemeClr val="bg1">
                <a:lumMod val="50000"/>
              </a:schemeClr>
            </a:solidFill>
          </a:ln>
        </xdr:spPr>
      </xdr:pic>
      <xdr:pic>
        <xdr:nvPicPr>
          <xdr:cNvPr id="83" name="Picture 82">
            <a:extLst>
              <a:ext uri="{FF2B5EF4-FFF2-40B4-BE49-F238E27FC236}">
                <a16:creationId xmlns:a16="http://schemas.microsoft.com/office/drawing/2014/main" id="{8A033437-DC9B-5358-ED4E-B3FAF7EFDF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5039682" y="1712831"/>
            <a:ext cx="3453110" cy="3411640"/>
          </a:xfrm>
          <a:prstGeom prst="rect">
            <a:avLst/>
          </a:prstGeom>
          <a:ln>
            <a:solidFill>
              <a:schemeClr val="bg1">
                <a:lumMod val="50000"/>
              </a:schemeClr>
            </a:solidFill>
          </a:ln>
        </xdr:spPr>
      </xdr:pic>
      <xdr:sp macro="" textlink="">
        <xdr:nvSpPr>
          <xdr:cNvPr id="84" name="TextBox 37">
            <a:extLst>
              <a:ext uri="{FF2B5EF4-FFF2-40B4-BE49-F238E27FC236}">
                <a16:creationId xmlns:a16="http://schemas.microsoft.com/office/drawing/2014/main" id="{944E743A-9B78-437F-B9F3-244F5B9F4F8A}"/>
              </a:ext>
            </a:extLst>
          </xdr:cNvPr>
          <xdr:cNvSpPr txBox="1"/>
        </xdr:nvSpPr>
        <xdr:spPr>
          <a:xfrm rot="19211024">
            <a:off x="9229706" y="1277189"/>
            <a:ext cx="936475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GFP control</a:t>
            </a:r>
          </a:p>
        </xdr:txBody>
      </xdr:sp>
      <xdr:sp macro="" textlink="">
        <xdr:nvSpPr>
          <xdr:cNvPr id="85" name="TextBox 38">
            <a:extLst>
              <a:ext uri="{FF2B5EF4-FFF2-40B4-BE49-F238E27FC236}">
                <a16:creationId xmlns:a16="http://schemas.microsoft.com/office/drawing/2014/main" id="{4C8B2575-A211-A937-78C5-306058D708EF}"/>
              </a:ext>
            </a:extLst>
          </xdr:cNvPr>
          <xdr:cNvSpPr txBox="1"/>
        </xdr:nvSpPr>
        <xdr:spPr>
          <a:xfrm rot="19211024">
            <a:off x="9485954" y="1459104"/>
            <a:ext cx="404278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WT</a:t>
            </a:r>
          </a:p>
        </xdr:txBody>
      </xdr:sp>
      <xdr:sp macro="" textlink="">
        <xdr:nvSpPr>
          <xdr:cNvPr id="86" name="TextBox 39">
            <a:extLst>
              <a:ext uri="{FF2B5EF4-FFF2-40B4-BE49-F238E27FC236}">
                <a16:creationId xmlns:a16="http://schemas.microsoft.com/office/drawing/2014/main" id="{54B68944-6695-5841-6EBF-9A06F4E3B31D}"/>
              </a:ext>
            </a:extLst>
          </xdr:cNvPr>
          <xdr:cNvSpPr txBox="1"/>
        </xdr:nvSpPr>
        <xdr:spPr>
          <a:xfrm rot="19211024">
            <a:off x="9647193" y="1390844"/>
            <a:ext cx="617477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H356A</a:t>
            </a:r>
          </a:p>
        </xdr:txBody>
      </xdr:sp>
      <xdr:sp macro="" textlink="">
        <xdr:nvSpPr>
          <xdr:cNvPr id="87" name="TextBox 40">
            <a:extLst>
              <a:ext uri="{FF2B5EF4-FFF2-40B4-BE49-F238E27FC236}">
                <a16:creationId xmlns:a16="http://schemas.microsoft.com/office/drawing/2014/main" id="{C76F74D4-F4D3-3280-3330-378FF5E7D424}"/>
              </a:ext>
            </a:extLst>
          </xdr:cNvPr>
          <xdr:cNvSpPr txBox="1"/>
        </xdr:nvSpPr>
        <xdr:spPr>
          <a:xfrm rot="19211024">
            <a:off x="9841947" y="1390845"/>
            <a:ext cx="617477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N321A</a:t>
            </a:r>
          </a:p>
        </xdr:txBody>
      </xdr:sp>
      <xdr:sp macro="" textlink="">
        <xdr:nvSpPr>
          <xdr:cNvPr id="88" name="TextBox 41">
            <a:extLst>
              <a:ext uri="{FF2B5EF4-FFF2-40B4-BE49-F238E27FC236}">
                <a16:creationId xmlns:a16="http://schemas.microsoft.com/office/drawing/2014/main" id="{8B320283-2E02-74F6-6754-0282FC84D89D}"/>
              </a:ext>
            </a:extLst>
          </xdr:cNvPr>
          <xdr:cNvSpPr txBox="1"/>
        </xdr:nvSpPr>
        <xdr:spPr>
          <a:xfrm rot="19211024">
            <a:off x="10176180" y="1383262"/>
            <a:ext cx="59824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R339A</a:t>
            </a:r>
          </a:p>
        </xdr:txBody>
      </xdr:sp>
      <xdr:sp macro="" textlink="">
        <xdr:nvSpPr>
          <xdr:cNvPr id="89" name="TextBox 42">
            <a:extLst>
              <a:ext uri="{FF2B5EF4-FFF2-40B4-BE49-F238E27FC236}">
                <a16:creationId xmlns:a16="http://schemas.microsoft.com/office/drawing/2014/main" id="{0E333FFC-5017-FFB0-CDB7-E0E1171BB2E6}"/>
              </a:ext>
            </a:extLst>
          </xdr:cNvPr>
          <xdr:cNvSpPr txBox="1"/>
        </xdr:nvSpPr>
        <xdr:spPr>
          <a:xfrm rot="21447046">
            <a:off x="10420048" y="1484213"/>
            <a:ext cx="26000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#</a:t>
            </a:r>
          </a:p>
        </xdr:txBody>
      </xdr:sp>
      <xdr:sp macro="" textlink="">
        <xdr:nvSpPr>
          <xdr:cNvPr id="90" name="TextBox 43">
            <a:extLst>
              <a:ext uri="{FF2B5EF4-FFF2-40B4-BE49-F238E27FC236}">
                <a16:creationId xmlns:a16="http://schemas.microsoft.com/office/drawing/2014/main" id="{CB6AC8CF-2310-195D-42FD-AB4DE38E4806}"/>
              </a:ext>
            </a:extLst>
          </xdr:cNvPr>
          <xdr:cNvSpPr txBox="1"/>
        </xdr:nvSpPr>
        <xdr:spPr>
          <a:xfrm rot="21447046">
            <a:off x="10069347" y="1498501"/>
            <a:ext cx="26000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#</a:t>
            </a:r>
          </a:p>
        </xdr:txBody>
      </xdr:sp>
      <xdr:sp macro="" textlink="">
        <xdr:nvSpPr>
          <xdr:cNvPr id="91" name="TextBox 44">
            <a:extLst>
              <a:ext uri="{FF2B5EF4-FFF2-40B4-BE49-F238E27FC236}">
                <a16:creationId xmlns:a16="http://schemas.microsoft.com/office/drawing/2014/main" id="{5379C512-EB62-D60E-30B0-D692AF34954F}"/>
              </a:ext>
            </a:extLst>
          </xdr:cNvPr>
          <xdr:cNvSpPr txBox="1"/>
        </xdr:nvSpPr>
        <xdr:spPr>
          <a:xfrm rot="21447046">
            <a:off x="10749139" y="1492715"/>
            <a:ext cx="26000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#</a:t>
            </a:r>
          </a:p>
        </xdr:txBody>
      </xdr:sp>
      <xdr:sp macro="" textlink="">
        <xdr:nvSpPr>
          <xdr:cNvPr id="92" name="TextBox 46">
            <a:extLst>
              <a:ext uri="{FF2B5EF4-FFF2-40B4-BE49-F238E27FC236}">
                <a16:creationId xmlns:a16="http://schemas.microsoft.com/office/drawing/2014/main" id="{17F88898-CFA4-ACC1-CD68-0DF9F54BAF39}"/>
              </a:ext>
            </a:extLst>
          </xdr:cNvPr>
          <xdr:cNvSpPr txBox="1"/>
        </xdr:nvSpPr>
        <xdr:spPr>
          <a:xfrm rot="19211024">
            <a:off x="5071699" y="1280270"/>
            <a:ext cx="936475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GFP control</a:t>
            </a:r>
          </a:p>
        </xdr:txBody>
      </xdr:sp>
      <xdr:sp macro="" textlink="">
        <xdr:nvSpPr>
          <xdr:cNvPr id="93" name="TextBox 47">
            <a:extLst>
              <a:ext uri="{FF2B5EF4-FFF2-40B4-BE49-F238E27FC236}">
                <a16:creationId xmlns:a16="http://schemas.microsoft.com/office/drawing/2014/main" id="{CF331DCF-D5FB-6B5D-42FE-E958AB141172}"/>
              </a:ext>
            </a:extLst>
          </xdr:cNvPr>
          <xdr:cNvSpPr txBox="1"/>
        </xdr:nvSpPr>
        <xdr:spPr>
          <a:xfrm rot="19211024">
            <a:off x="5314066" y="1438559"/>
            <a:ext cx="404278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WT</a:t>
            </a:r>
          </a:p>
        </xdr:txBody>
      </xdr:sp>
      <xdr:sp macro="" textlink="">
        <xdr:nvSpPr>
          <xdr:cNvPr id="94" name="TextBox 48">
            <a:extLst>
              <a:ext uri="{FF2B5EF4-FFF2-40B4-BE49-F238E27FC236}">
                <a16:creationId xmlns:a16="http://schemas.microsoft.com/office/drawing/2014/main" id="{AC19A135-3B95-BD11-49A6-8655D055B0E3}"/>
              </a:ext>
            </a:extLst>
          </xdr:cNvPr>
          <xdr:cNvSpPr txBox="1"/>
        </xdr:nvSpPr>
        <xdr:spPr>
          <a:xfrm rot="19211024">
            <a:off x="5466362" y="1358974"/>
            <a:ext cx="617477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H356A</a:t>
            </a:r>
          </a:p>
        </xdr:txBody>
      </xdr:sp>
      <xdr:sp macro="" textlink="">
        <xdr:nvSpPr>
          <xdr:cNvPr id="95" name="TextBox 49">
            <a:extLst>
              <a:ext uri="{FF2B5EF4-FFF2-40B4-BE49-F238E27FC236}">
                <a16:creationId xmlns:a16="http://schemas.microsoft.com/office/drawing/2014/main" id="{71738EA8-D3DA-430A-12F2-6E4B73067FE6}"/>
              </a:ext>
            </a:extLst>
          </xdr:cNvPr>
          <xdr:cNvSpPr txBox="1"/>
        </xdr:nvSpPr>
        <xdr:spPr>
          <a:xfrm rot="19211024">
            <a:off x="5687310" y="1358973"/>
            <a:ext cx="617477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N321A</a:t>
            </a:r>
          </a:p>
        </xdr:txBody>
      </xdr:sp>
      <xdr:sp macro="" textlink="">
        <xdr:nvSpPr>
          <xdr:cNvPr id="96" name="TextBox 50">
            <a:extLst>
              <a:ext uri="{FF2B5EF4-FFF2-40B4-BE49-F238E27FC236}">
                <a16:creationId xmlns:a16="http://schemas.microsoft.com/office/drawing/2014/main" id="{51687EC6-FF1A-ADCE-9106-012E37D5C622}"/>
              </a:ext>
            </a:extLst>
          </xdr:cNvPr>
          <xdr:cNvSpPr txBox="1"/>
        </xdr:nvSpPr>
        <xdr:spPr>
          <a:xfrm rot="19211024">
            <a:off x="6079969" y="1360099"/>
            <a:ext cx="59824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R339A</a:t>
            </a:r>
          </a:p>
        </xdr:txBody>
      </xdr:sp>
      <xdr:sp macro="" textlink="">
        <xdr:nvSpPr>
          <xdr:cNvPr id="97" name="TextBox 51">
            <a:extLst>
              <a:ext uri="{FF2B5EF4-FFF2-40B4-BE49-F238E27FC236}">
                <a16:creationId xmlns:a16="http://schemas.microsoft.com/office/drawing/2014/main" id="{B1757A30-5F9C-E1DC-D13A-8C8B0FE41855}"/>
              </a:ext>
            </a:extLst>
          </xdr:cNvPr>
          <xdr:cNvSpPr txBox="1"/>
        </xdr:nvSpPr>
        <xdr:spPr>
          <a:xfrm rot="21447046">
            <a:off x="6306185" y="1470803"/>
            <a:ext cx="26000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#</a:t>
            </a:r>
          </a:p>
        </xdr:txBody>
      </xdr:sp>
      <xdr:sp macro="" textlink="">
        <xdr:nvSpPr>
          <xdr:cNvPr id="98" name="TextBox 52">
            <a:extLst>
              <a:ext uri="{FF2B5EF4-FFF2-40B4-BE49-F238E27FC236}">
                <a16:creationId xmlns:a16="http://schemas.microsoft.com/office/drawing/2014/main" id="{05A56067-D218-5257-CB51-22F9D3A7C4C7}"/>
              </a:ext>
            </a:extLst>
          </xdr:cNvPr>
          <xdr:cNvSpPr txBox="1"/>
        </xdr:nvSpPr>
        <xdr:spPr>
          <a:xfrm rot="21447046">
            <a:off x="5946941" y="1475354"/>
            <a:ext cx="26000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#</a:t>
            </a:r>
          </a:p>
        </xdr:txBody>
      </xdr:sp>
      <xdr:sp macro="" textlink="">
        <xdr:nvSpPr>
          <xdr:cNvPr id="99" name="TextBox 53">
            <a:extLst>
              <a:ext uri="{FF2B5EF4-FFF2-40B4-BE49-F238E27FC236}">
                <a16:creationId xmlns:a16="http://schemas.microsoft.com/office/drawing/2014/main" id="{8F1D3ACC-2BE6-3059-B961-AF2140AAA3C0}"/>
              </a:ext>
            </a:extLst>
          </xdr:cNvPr>
          <xdr:cNvSpPr txBox="1"/>
        </xdr:nvSpPr>
        <xdr:spPr>
          <a:xfrm rot="21447046">
            <a:off x="6718207" y="1484213"/>
            <a:ext cx="26000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#</a:t>
            </a:r>
          </a:p>
        </xdr:txBody>
      </xdr:sp>
      <xdr:sp macro="" textlink="">
        <xdr:nvSpPr>
          <xdr:cNvPr id="100" name="TextBox 55">
            <a:extLst>
              <a:ext uri="{FF2B5EF4-FFF2-40B4-BE49-F238E27FC236}">
                <a16:creationId xmlns:a16="http://schemas.microsoft.com/office/drawing/2014/main" id="{11BB0BC5-35CF-2587-18BB-7BE536B95968}"/>
              </a:ext>
            </a:extLst>
          </xdr:cNvPr>
          <xdr:cNvSpPr txBox="1"/>
        </xdr:nvSpPr>
        <xdr:spPr>
          <a:xfrm rot="19211024">
            <a:off x="11043342" y="1447579"/>
            <a:ext cx="404278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WT</a:t>
            </a:r>
          </a:p>
        </xdr:txBody>
      </xdr:sp>
      <xdr:sp macro="" textlink="">
        <xdr:nvSpPr>
          <xdr:cNvPr id="101" name="TextBox 56">
            <a:extLst>
              <a:ext uri="{FF2B5EF4-FFF2-40B4-BE49-F238E27FC236}">
                <a16:creationId xmlns:a16="http://schemas.microsoft.com/office/drawing/2014/main" id="{B5CDAACC-B181-8217-AB17-DF81325DF96B}"/>
              </a:ext>
            </a:extLst>
          </xdr:cNvPr>
          <xdr:cNvSpPr txBox="1"/>
        </xdr:nvSpPr>
        <xdr:spPr>
          <a:xfrm rot="19211024">
            <a:off x="6865221" y="1439477"/>
            <a:ext cx="404278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WT</a:t>
            </a:r>
          </a:p>
        </xdr:txBody>
      </xdr:sp>
      <xdr:sp macro="" textlink="">
        <xdr:nvSpPr>
          <xdr:cNvPr id="102" name="TextBox 57">
            <a:extLst>
              <a:ext uri="{FF2B5EF4-FFF2-40B4-BE49-F238E27FC236}">
                <a16:creationId xmlns:a16="http://schemas.microsoft.com/office/drawing/2014/main" id="{0E85357E-3CA7-3A52-66B0-A4DBE244CF71}"/>
              </a:ext>
            </a:extLst>
          </xdr:cNvPr>
          <xdr:cNvSpPr txBox="1"/>
        </xdr:nvSpPr>
        <xdr:spPr>
          <a:xfrm rot="19211024">
            <a:off x="7050599" y="1362038"/>
            <a:ext cx="617477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H356A</a:t>
            </a:r>
          </a:p>
        </xdr:txBody>
      </xdr:sp>
      <xdr:sp macro="" textlink="">
        <xdr:nvSpPr>
          <xdr:cNvPr id="103" name="TextBox 58">
            <a:extLst>
              <a:ext uri="{FF2B5EF4-FFF2-40B4-BE49-F238E27FC236}">
                <a16:creationId xmlns:a16="http://schemas.microsoft.com/office/drawing/2014/main" id="{AA801EBB-B205-F8B6-2E14-02C9156674ED}"/>
              </a:ext>
            </a:extLst>
          </xdr:cNvPr>
          <xdr:cNvSpPr txBox="1"/>
        </xdr:nvSpPr>
        <xdr:spPr>
          <a:xfrm rot="19211024">
            <a:off x="7270708" y="1379465"/>
            <a:ext cx="617477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N321A</a:t>
            </a:r>
          </a:p>
        </xdr:txBody>
      </xdr:sp>
      <xdr:sp macro="" textlink="">
        <xdr:nvSpPr>
          <xdr:cNvPr id="104" name="TextBox 59">
            <a:extLst>
              <a:ext uri="{FF2B5EF4-FFF2-40B4-BE49-F238E27FC236}">
                <a16:creationId xmlns:a16="http://schemas.microsoft.com/office/drawing/2014/main" id="{7EB10B89-D46E-D4E9-FE55-0924BBDE3E0A}"/>
              </a:ext>
            </a:extLst>
          </xdr:cNvPr>
          <xdr:cNvSpPr txBox="1"/>
        </xdr:nvSpPr>
        <xdr:spPr>
          <a:xfrm rot="19211024">
            <a:off x="7605753" y="1362974"/>
            <a:ext cx="59824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R339A</a:t>
            </a:r>
          </a:p>
        </xdr:txBody>
      </xdr:sp>
      <xdr:sp macro="" textlink="">
        <xdr:nvSpPr>
          <xdr:cNvPr id="105" name="TextBox 60">
            <a:extLst>
              <a:ext uri="{FF2B5EF4-FFF2-40B4-BE49-F238E27FC236}">
                <a16:creationId xmlns:a16="http://schemas.microsoft.com/office/drawing/2014/main" id="{357FC39D-0592-96AD-25A6-7F4F67AFB0AB}"/>
              </a:ext>
            </a:extLst>
          </xdr:cNvPr>
          <xdr:cNvSpPr txBox="1"/>
        </xdr:nvSpPr>
        <xdr:spPr>
          <a:xfrm rot="21447046">
            <a:off x="7850854" y="1478921"/>
            <a:ext cx="26000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#</a:t>
            </a:r>
          </a:p>
        </xdr:txBody>
      </xdr:sp>
      <xdr:sp macro="" textlink="">
        <xdr:nvSpPr>
          <xdr:cNvPr id="106" name="TextBox 61">
            <a:extLst>
              <a:ext uri="{FF2B5EF4-FFF2-40B4-BE49-F238E27FC236}">
                <a16:creationId xmlns:a16="http://schemas.microsoft.com/office/drawing/2014/main" id="{17CEB3E1-18BF-7393-0305-216CB93BE59C}"/>
              </a:ext>
            </a:extLst>
          </xdr:cNvPr>
          <xdr:cNvSpPr txBox="1"/>
        </xdr:nvSpPr>
        <xdr:spPr>
          <a:xfrm rot="21447046">
            <a:off x="7473720" y="1480454"/>
            <a:ext cx="26000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#</a:t>
            </a:r>
          </a:p>
        </xdr:txBody>
      </xdr:sp>
      <xdr:sp macro="" textlink="">
        <xdr:nvSpPr>
          <xdr:cNvPr id="107" name="TextBox 62">
            <a:extLst>
              <a:ext uri="{FF2B5EF4-FFF2-40B4-BE49-F238E27FC236}">
                <a16:creationId xmlns:a16="http://schemas.microsoft.com/office/drawing/2014/main" id="{831C70F9-026B-7F48-276C-74FCA54B36EC}"/>
              </a:ext>
            </a:extLst>
          </xdr:cNvPr>
          <xdr:cNvSpPr txBox="1"/>
        </xdr:nvSpPr>
        <xdr:spPr>
          <a:xfrm rot="21447046">
            <a:off x="8186732" y="1476392"/>
            <a:ext cx="26000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#</a:t>
            </a:r>
          </a:p>
        </xdr:txBody>
      </xdr:sp>
      <xdr:cxnSp macro="">
        <xdr:nvCxnSpPr>
          <xdr:cNvPr id="108" name="Straight Connector 107">
            <a:extLst>
              <a:ext uri="{FF2B5EF4-FFF2-40B4-BE49-F238E27FC236}">
                <a16:creationId xmlns:a16="http://schemas.microsoft.com/office/drawing/2014/main" id="{659955DF-9070-1320-4933-E439A303EF65}"/>
              </a:ext>
            </a:extLst>
          </xdr:cNvPr>
          <xdr:cNvCxnSpPr/>
        </xdr:nvCxnSpPr>
        <xdr:spPr>
          <a:xfrm>
            <a:off x="9381205" y="1030218"/>
            <a:ext cx="193167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09" name="TextBox 65">
            <a:extLst>
              <a:ext uri="{FF2B5EF4-FFF2-40B4-BE49-F238E27FC236}">
                <a16:creationId xmlns:a16="http://schemas.microsoft.com/office/drawing/2014/main" id="{03C6F0BE-63D6-4453-8EDF-E66FAC996B40}"/>
              </a:ext>
            </a:extLst>
          </xdr:cNvPr>
          <xdr:cNvSpPr txBox="1"/>
        </xdr:nvSpPr>
        <xdr:spPr>
          <a:xfrm>
            <a:off x="9983962" y="756862"/>
            <a:ext cx="86113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Replicate 3</a:t>
            </a:r>
          </a:p>
        </xdr:txBody>
      </xdr:sp>
      <xdr:cxnSp macro="">
        <xdr:nvCxnSpPr>
          <xdr:cNvPr id="110" name="Straight Connector 109">
            <a:extLst>
              <a:ext uri="{FF2B5EF4-FFF2-40B4-BE49-F238E27FC236}">
                <a16:creationId xmlns:a16="http://schemas.microsoft.com/office/drawing/2014/main" id="{87A89581-8F0A-9188-6B97-5421FECE44B3}"/>
              </a:ext>
            </a:extLst>
          </xdr:cNvPr>
          <xdr:cNvCxnSpPr>
            <a:cxnSpLocks/>
          </xdr:cNvCxnSpPr>
        </xdr:nvCxnSpPr>
        <xdr:spPr>
          <a:xfrm>
            <a:off x="5581726" y="1030320"/>
            <a:ext cx="135636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1" name="TextBox 67">
            <a:extLst>
              <a:ext uri="{FF2B5EF4-FFF2-40B4-BE49-F238E27FC236}">
                <a16:creationId xmlns:a16="http://schemas.microsoft.com/office/drawing/2014/main" id="{4EE5D1E2-5535-67BB-5CF5-ACD5009EAC38}"/>
              </a:ext>
            </a:extLst>
          </xdr:cNvPr>
          <xdr:cNvSpPr txBox="1"/>
        </xdr:nvSpPr>
        <xdr:spPr>
          <a:xfrm>
            <a:off x="5826380" y="768682"/>
            <a:ext cx="86113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Replicate 1</a:t>
            </a:r>
          </a:p>
        </xdr:txBody>
      </xdr:sp>
      <xdr:cxnSp macro="">
        <xdr:nvCxnSpPr>
          <xdr:cNvPr id="112" name="Straight Connector 111">
            <a:extLst>
              <a:ext uri="{FF2B5EF4-FFF2-40B4-BE49-F238E27FC236}">
                <a16:creationId xmlns:a16="http://schemas.microsoft.com/office/drawing/2014/main" id="{7796EC7D-84AE-6749-817F-1E45A4CD3DD4}"/>
              </a:ext>
            </a:extLst>
          </xdr:cNvPr>
          <xdr:cNvCxnSpPr>
            <a:cxnSpLocks/>
          </xdr:cNvCxnSpPr>
        </xdr:nvCxnSpPr>
        <xdr:spPr>
          <a:xfrm>
            <a:off x="7037565" y="1031357"/>
            <a:ext cx="135636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3" name="TextBox 69">
            <a:extLst>
              <a:ext uri="{FF2B5EF4-FFF2-40B4-BE49-F238E27FC236}">
                <a16:creationId xmlns:a16="http://schemas.microsoft.com/office/drawing/2014/main" id="{E40AFA86-8234-25AA-776F-17DB0A6F26FE}"/>
              </a:ext>
            </a:extLst>
          </xdr:cNvPr>
          <xdr:cNvSpPr txBox="1"/>
        </xdr:nvSpPr>
        <xdr:spPr>
          <a:xfrm>
            <a:off x="7282219" y="769719"/>
            <a:ext cx="86113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Replicate 2</a:t>
            </a:r>
          </a:p>
        </xdr:txBody>
      </xdr:sp>
      <xdr:sp macro="" textlink="">
        <xdr:nvSpPr>
          <xdr:cNvPr id="114" name="TextBox 70">
            <a:extLst>
              <a:ext uri="{FF2B5EF4-FFF2-40B4-BE49-F238E27FC236}">
                <a16:creationId xmlns:a16="http://schemas.microsoft.com/office/drawing/2014/main" id="{749216EC-8BBD-B9EB-4784-F9FAABE06A91}"/>
              </a:ext>
            </a:extLst>
          </xdr:cNvPr>
          <xdr:cNvSpPr txBox="1"/>
        </xdr:nvSpPr>
        <xdr:spPr>
          <a:xfrm>
            <a:off x="4986564" y="5723996"/>
            <a:ext cx="2656496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# Lanes that are not relevant to this study</a:t>
            </a:r>
          </a:p>
        </xdr:txBody>
      </xdr:sp>
      <xdr:sp macro="" textlink="">
        <xdr:nvSpPr>
          <xdr:cNvPr id="115" name="TextBox 71">
            <a:extLst>
              <a:ext uri="{FF2B5EF4-FFF2-40B4-BE49-F238E27FC236}">
                <a16:creationId xmlns:a16="http://schemas.microsoft.com/office/drawing/2014/main" id="{7501A531-69E9-25F4-CD74-DF162EFC3AA1}"/>
              </a:ext>
            </a:extLst>
          </xdr:cNvPr>
          <xdr:cNvSpPr txBox="1"/>
        </xdr:nvSpPr>
        <xdr:spPr>
          <a:xfrm>
            <a:off x="8787828" y="997475"/>
            <a:ext cx="474810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TLC</a:t>
            </a:r>
          </a:p>
        </xdr:txBody>
      </xdr:sp>
      <xdr:sp macro="" textlink="">
        <xdr:nvSpPr>
          <xdr:cNvPr id="116" name="TextBox 72">
            <a:extLst>
              <a:ext uri="{FF2B5EF4-FFF2-40B4-BE49-F238E27FC236}">
                <a16:creationId xmlns:a16="http://schemas.microsoft.com/office/drawing/2014/main" id="{9B9FADD9-9250-7C14-84C6-8663B972EA91}"/>
              </a:ext>
            </a:extLst>
          </xdr:cNvPr>
          <xdr:cNvSpPr txBox="1"/>
        </xdr:nvSpPr>
        <xdr:spPr>
          <a:xfrm>
            <a:off x="4949978" y="996455"/>
            <a:ext cx="484428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TLC</a:t>
            </a:r>
          </a:p>
        </xdr:txBody>
      </xdr:sp>
      <xdr:sp macro="" textlink="">
        <xdr:nvSpPr>
          <xdr:cNvPr id="117" name="TextBox 73">
            <a:extLst>
              <a:ext uri="{FF2B5EF4-FFF2-40B4-BE49-F238E27FC236}">
                <a16:creationId xmlns:a16="http://schemas.microsoft.com/office/drawing/2014/main" id="{486AC048-ED2B-F8F9-E6F2-5FACA65BDB9C}"/>
              </a:ext>
            </a:extLst>
          </xdr:cNvPr>
          <xdr:cNvSpPr txBox="1"/>
        </xdr:nvSpPr>
        <xdr:spPr>
          <a:xfrm>
            <a:off x="8433918" y="2241635"/>
            <a:ext cx="38183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-PI</a:t>
            </a:r>
          </a:p>
        </xdr:txBody>
      </xdr:sp>
      <xdr:sp macro="" textlink="">
        <xdr:nvSpPr>
          <xdr:cNvPr id="118" name="TextBox 74">
            <a:extLst>
              <a:ext uri="{FF2B5EF4-FFF2-40B4-BE49-F238E27FC236}">
                <a16:creationId xmlns:a16="http://schemas.microsoft.com/office/drawing/2014/main" id="{396142B0-7201-D7F0-F8FC-02EDB162D895}"/>
              </a:ext>
            </a:extLst>
          </xdr:cNvPr>
          <xdr:cNvSpPr txBox="1"/>
        </xdr:nvSpPr>
        <xdr:spPr>
          <a:xfrm>
            <a:off x="12031785" y="2241634"/>
            <a:ext cx="38183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-PI</a:t>
            </a:r>
          </a:p>
        </xdr:txBody>
      </xdr:sp>
      <xdr:sp macro="" textlink="">
        <xdr:nvSpPr>
          <xdr:cNvPr id="119" name="TextBox 75">
            <a:extLst>
              <a:ext uri="{FF2B5EF4-FFF2-40B4-BE49-F238E27FC236}">
                <a16:creationId xmlns:a16="http://schemas.microsoft.com/office/drawing/2014/main" id="{2C8FAB0F-9A33-4F3E-1B4B-BC222EBA2CFE}"/>
              </a:ext>
            </a:extLst>
          </xdr:cNvPr>
          <xdr:cNvSpPr txBox="1"/>
        </xdr:nvSpPr>
        <xdr:spPr>
          <a:xfrm rot="19211024">
            <a:off x="6453364" y="1379589"/>
            <a:ext cx="59824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R318A</a:t>
            </a:r>
          </a:p>
        </xdr:txBody>
      </xdr:sp>
      <xdr:sp macro="" textlink="">
        <xdr:nvSpPr>
          <xdr:cNvPr id="120" name="TextBox 76">
            <a:extLst>
              <a:ext uri="{FF2B5EF4-FFF2-40B4-BE49-F238E27FC236}">
                <a16:creationId xmlns:a16="http://schemas.microsoft.com/office/drawing/2014/main" id="{8A80E31A-25F3-BEB5-3858-77B494D64E94}"/>
              </a:ext>
            </a:extLst>
          </xdr:cNvPr>
          <xdr:cNvSpPr txBox="1"/>
        </xdr:nvSpPr>
        <xdr:spPr>
          <a:xfrm rot="19211024">
            <a:off x="7950979" y="1383262"/>
            <a:ext cx="59824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R318A</a:t>
            </a:r>
          </a:p>
        </xdr:txBody>
      </xdr:sp>
      <xdr:sp macro="" textlink="">
        <xdr:nvSpPr>
          <xdr:cNvPr id="121" name="TextBox 77">
            <a:extLst>
              <a:ext uri="{FF2B5EF4-FFF2-40B4-BE49-F238E27FC236}">
                <a16:creationId xmlns:a16="http://schemas.microsoft.com/office/drawing/2014/main" id="{EF238AEF-B8AA-5ADA-71FA-7D78F116806F}"/>
              </a:ext>
            </a:extLst>
          </xdr:cNvPr>
          <xdr:cNvSpPr txBox="1"/>
        </xdr:nvSpPr>
        <xdr:spPr>
          <a:xfrm rot="19211024">
            <a:off x="10500938" y="1372986"/>
            <a:ext cx="59824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R318A</a:t>
            </a:r>
          </a:p>
        </xdr:txBody>
      </xdr:sp>
      <xdr:sp macro="" textlink="">
        <xdr:nvSpPr>
          <xdr:cNvPr id="122" name="TextBox 79">
            <a:extLst>
              <a:ext uri="{FF2B5EF4-FFF2-40B4-BE49-F238E27FC236}">
                <a16:creationId xmlns:a16="http://schemas.microsoft.com/office/drawing/2014/main" id="{078E5064-D710-0881-7BA0-72AF3C52CCF5}"/>
              </a:ext>
            </a:extLst>
          </xdr:cNvPr>
          <xdr:cNvSpPr txBox="1"/>
        </xdr:nvSpPr>
        <xdr:spPr>
          <a:xfrm>
            <a:off x="12013495" y="4619134"/>
            <a:ext cx="604653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-Start </a:t>
            </a:r>
          </a:p>
        </xdr:txBody>
      </xdr:sp>
      <xdr:sp macro="" textlink="">
        <xdr:nvSpPr>
          <xdr:cNvPr id="123" name="TextBox 80">
            <a:extLst>
              <a:ext uri="{FF2B5EF4-FFF2-40B4-BE49-F238E27FC236}">
                <a16:creationId xmlns:a16="http://schemas.microsoft.com/office/drawing/2014/main" id="{0C7046AD-360D-6D01-22A7-FA81CBF8F382}"/>
              </a:ext>
            </a:extLst>
          </xdr:cNvPr>
          <xdr:cNvSpPr txBox="1"/>
        </xdr:nvSpPr>
        <xdr:spPr>
          <a:xfrm>
            <a:off x="8433093" y="4757633"/>
            <a:ext cx="56137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-Start</a:t>
            </a:r>
          </a:p>
        </xdr:txBody>
      </xdr:sp>
    </xdr:grpSp>
    <xdr:clientData/>
  </xdr:twoCellAnchor>
  <xdr:twoCellAnchor>
    <xdr:from>
      <xdr:col>0</xdr:col>
      <xdr:colOff>0</xdr:colOff>
      <xdr:row>123</xdr:row>
      <xdr:rowOff>0</xdr:rowOff>
    </xdr:from>
    <xdr:to>
      <xdr:col>6</xdr:col>
      <xdr:colOff>360633</xdr:colOff>
      <xdr:row>155</xdr:row>
      <xdr:rowOff>131781</xdr:rowOff>
    </xdr:to>
    <xdr:grpSp>
      <xdr:nvGrpSpPr>
        <xdr:cNvPr id="124" name="Group 123">
          <a:extLst>
            <a:ext uri="{FF2B5EF4-FFF2-40B4-BE49-F238E27FC236}">
              <a16:creationId xmlns:a16="http://schemas.microsoft.com/office/drawing/2014/main" id="{8CA39D42-853D-67E1-675B-8CB1602ACA55}"/>
            </a:ext>
          </a:extLst>
        </xdr:cNvPr>
        <xdr:cNvGrpSpPr/>
      </xdr:nvGrpSpPr>
      <xdr:grpSpPr>
        <a:xfrm>
          <a:off x="0" y="22440900"/>
          <a:ext cx="4246833" cy="5922981"/>
          <a:chOff x="-649890" y="107769"/>
          <a:chExt cx="4018233" cy="6227781"/>
        </a:xfrm>
      </xdr:grpSpPr>
      <xdr:pic>
        <xdr:nvPicPr>
          <xdr:cNvPr id="126" name="Picture 125">
            <a:extLst>
              <a:ext uri="{FF2B5EF4-FFF2-40B4-BE49-F238E27FC236}">
                <a16:creationId xmlns:a16="http://schemas.microsoft.com/office/drawing/2014/main" id="{A782049F-70CB-DFA4-361D-4874C01118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26066" y="351118"/>
            <a:ext cx="2494086" cy="2835186"/>
          </a:xfrm>
          <a:prstGeom prst="rect">
            <a:avLst/>
          </a:prstGeom>
          <a:ln>
            <a:solidFill>
              <a:schemeClr val="bg1">
                <a:lumMod val="75000"/>
              </a:schemeClr>
            </a:solidFill>
          </a:ln>
        </xdr:spPr>
      </xdr:pic>
      <xdr:sp macro="" textlink="">
        <xdr:nvSpPr>
          <xdr:cNvPr id="127" name="TextBox 2">
            <a:extLst>
              <a:ext uri="{FF2B5EF4-FFF2-40B4-BE49-F238E27FC236}">
                <a16:creationId xmlns:a16="http://schemas.microsoft.com/office/drawing/2014/main" id="{FB0D9A1E-6E17-7933-EBE2-2ABF927FA239}"/>
              </a:ext>
            </a:extLst>
          </xdr:cNvPr>
          <xdr:cNvSpPr txBox="1"/>
        </xdr:nvSpPr>
        <xdr:spPr>
          <a:xfrm>
            <a:off x="-649890" y="107769"/>
            <a:ext cx="2260555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WB: anti-GFP merged with epi</a:t>
            </a:r>
          </a:p>
        </xdr:txBody>
      </xdr:sp>
      <xdr:pic>
        <xdr:nvPicPr>
          <xdr:cNvPr id="128" name="Picture 127">
            <a:extLst>
              <a:ext uri="{FF2B5EF4-FFF2-40B4-BE49-F238E27FC236}">
                <a16:creationId xmlns:a16="http://schemas.microsoft.com/office/drawing/2014/main" id="{ACAEB286-ED95-EA54-4812-56786B433B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39394" y="3294138"/>
            <a:ext cx="3228949" cy="2716288"/>
          </a:xfrm>
          <a:prstGeom prst="rect">
            <a:avLst/>
          </a:prstGeom>
          <a:ln>
            <a:solidFill>
              <a:schemeClr val="bg1">
                <a:lumMod val="75000"/>
              </a:schemeClr>
            </a:solidFill>
          </a:ln>
        </xdr:spPr>
      </xdr:pic>
      <xdr:sp macro="" textlink="">
        <xdr:nvSpPr>
          <xdr:cNvPr id="129" name="TextBox 4">
            <a:extLst>
              <a:ext uri="{FF2B5EF4-FFF2-40B4-BE49-F238E27FC236}">
                <a16:creationId xmlns:a16="http://schemas.microsoft.com/office/drawing/2014/main" id="{580247B4-1CEE-90DC-F52C-B77AF6A33272}"/>
              </a:ext>
            </a:extLst>
          </xdr:cNvPr>
          <xdr:cNvSpPr txBox="1"/>
        </xdr:nvSpPr>
        <xdr:spPr>
          <a:xfrm>
            <a:off x="-648100" y="3046892"/>
            <a:ext cx="1135247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WB: anti-GFP</a:t>
            </a:r>
          </a:p>
        </xdr:txBody>
      </xdr:sp>
      <xdr:sp macro="" textlink="">
        <xdr:nvSpPr>
          <xdr:cNvPr id="130" name="TextBox 5">
            <a:extLst>
              <a:ext uri="{FF2B5EF4-FFF2-40B4-BE49-F238E27FC236}">
                <a16:creationId xmlns:a16="http://schemas.microsoft.com/office/drawing/2014/main" id="{68675FFD-5B97-F725-FBCF-C35F2AF9239E}"/>
              </a:ext>
            </a:extLst>
          </xdr:cNvPr>
          <xdr:cNvSpPr txBox="1"/>
        </xdr:nvSpPr>
        <xdr:spPr>
          <a:xfrm>
            <a:off x="-392604" y="3424520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Helvetica" pitchFamily="2" charset="0"/>
              </a:rPr>
              <a:t>kDa</a:t>
            </a:r>
          </a:p>
        </xdr:txBody>
      </xdr:sp>
      <xdr:sp macro="" textlink="">
        <xdr:nvSpPr>
          <xdr:cNvPr id="131" name="TextBox 6">
            <a:extLst>
              <a:ext uri="{FF2B5EF4-FFF2-40B4-BE49-F238E27FC236}">
                <a16:creationId xmlns:a16="http://schemas.microsoft.com/office/drawing/2014/main" id="{1B4D5727-EB49-BE44-ADA4-457A4F550F89}"/>
              </a:ext>
            </a:extLst>
          </xdr:cNvPr>
          <xdr:cNvSpPr txBox="1"/>
        </xdr:nvSpPr>
        <xdr:spPr>
          <a:xfrm>
            <a:off x="-373126" y="3708587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250</a:t>
            </a:r>
          </a:p>
        </xdr:txBody>
      </xdr:sp>
      <xdr:sp macro="" textlink="">
        <xdr:nvSpPr>
          <xdr:cNvPr id="132" name="TextBox 7">
            <a:extLst>
              <a:ext uri="{FF2B5EF4-FFF2-40B4-BE49-F238E27FC236}">
                <a16:creationId xmlns:a16="http://schemas.microsoft.com/office/drawing/2014/main" id="{7AF37401-F7F9-FA7E-C5CD-36A16A13A451}"/>
              </a:ext>
            </a:extLst>
          </xdr:cNvPr>
          <xdr:cNvSpPr txBox="1"/>
        </xdr:nvSpPr>
        <xdr:spPr>
          <a:xfrm>
            <a:off x="-367981" y="4196654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100</a:t>
            </a:r>
          </a:p>
        </xdr:txBody>
      </xdr:sp>
      <xdr:sp macro="" textlink="">
        <xdr:nvSpPr>
          <xdr:cNvPr id="133" name="TextBox 8">
            <a:extLst>
              <a:ext uri="{FF2B5EF4-FFF2-40B4-BE49-F238E27FC236}">
                <a16:creationId xmlns:a16="http://schemas.microsoft.com/office/drawing/2014/main" id="{17AAF1C9-DA83-856D-E18D-39CE515BE0E7}"/>
              </a:ext>
            </a:extLst>
          </xdr:cNvPr>
          <xdr:cNvSpPr txBox="1"/>
        </xdr:nvSpPr>
        <xdr:spPr>
          <a:xfrm>
            <a:off x="-392604" y="3947099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150</a:t>
            </a:r>
          </a:p>
        </xdr:txBody>
      </xdr:sp>
      <xdr:sp macro="" textlink="">
        <xdr:nvSpPr>
          <xdr:cNvPr id="134" name="TextBox 9">
            <a:extLst>
              <a:ext uri="{FF2B5EF4-FFF2-40B4-BE49-F238E27FC236}">
                <a16:creationId xmlns:a16="http://schemas.microsoft.com/office/drawing/2014/main" id="{41DC75D4-6B40-0895-1BE0-692D26D9586C}"/>
              </a:ext>
            </a:extLst>
          </xdr:cNvPr>
          <xdr:cNvSpPr txBox="1"/>
        </xdr:nvSpPr>
        <xdr:spPr>
          <a:xfrm>
            <a:off x="-300348" y="4374558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75</a:t>
            </a:r>
          </a:p>
        </xdr:txBody>
      </xdr:sp>
      <xdr:sp macro="" textlink="">
        <xdr:nvSpPr>
          <xdr:cNvPr id="135" name="TextBox 10">
            <a:extLst>
              <a:ext uri="{FF2B5EF4-FFF2-40B4-BE49-F238E27FC236}">
                <a16:creationId xmlns:a16="http://schemas.microsoft.com/office/drawing/2014/main" id="{7BD1308D-7761-8645-67D3-A752266AE55B}"/>
              </a:ext>
            </a:extLst>
          </xdr:cNvPr>
          <xdr:cNvSpPr txBox="1"/>
        </xdr:nvSpPr>
        <xdr:spPr>
          <a:xfrm>
            <a:off x="-290058" y="4618790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50</a:t>
            </a:r>
          </a:p>
        </xdr:txBody>
      </xdr:sp>
      <xdr:sp macro="" textlink="">
        <xdr:nvSpPr>
          <xdr:cNvPr id="136" name="TextBox 11">
            <a:extLst>
              <a:ext uri="{FF2B5EF4-FFF2-40B4-BE49-F238E27FC236}">
                <a16:creationId xmlns:a16="http://schemas.microsoft.com/office/drawing/2014/main" id="{3A6655C6-AE51-D5E0-0D3B-F202C01F4941}"/>
              </a:ext>
            </a:extLst>
          </xdr:cNvPr>
          <xdr:cNvSpPr txBox="1"/>
        </xdr:nvSpPr>
        <xdr:spPr>
          <a:xfrm>
            <a:off x="-290058" y="4869345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37</a:t>
            </a:r>
          </a:p>
        </xdr:txBody>
      </xdr:sp>
      <xdr:sp macro="" textlink="">
        <xdr:nvSpPr>
          <xdr:cNvPr id="137" name="TextBox 12">
            <a:extLst>
              <a:ext uri="{FF2B5EF4-FFF2-40B4-BE49-F238E27FC236}">
                <a16:creationId xmlns:a16="http://schemas.microsoft.com/office/drawing/2014/main" id="{F891C82E-ECD5-00D2-3360-3A8998002D56}"/>
              </a:ext>
            </a:extLst>
          </xdr:cNvPr>
          <xdr:cNvSpPr txBox="1"/>
        </xdr:nvSpPr>
        <xdr:spPr>
          <a:xfrm>
            <a:off x="-290058" y="5213353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25</a:t>
            </a:r>
          </a:p>
        </xdr:txBody>
      </xdr:sp>
      <xdr:sp macro="" textlink="">
        <xdr:nvSpPr>
          <xdr:cNvPr id="138" name="TextBox 13">
            <a:extLst>
              <a:ext uri="{FF2B5EF4-FFF2-40B4-BE49-F238E27FC236}">
                <a16:creationId xmlns:a16="http://schemas.microsoft.com/office/drawing/2014/main" id="{5C677AC3-28C6-2974-54E6-5CEE605AB14E}"/>
              </a:ext>
            </a:extLst>
          </xdr:cNvPr>
          <xdr:cNvSpPr txBox="1"/>
        </xdr:nvSpPr>
        <xdr:spPr>
          <a:xfrm>
            <a:off x="-300348" y="5436982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15</a:t>
            </a:r>
          </a:p>
        </xdr:txBody>
      </xdr:sp>
      <xdr:sp macro="" textlink="">
        <xdr:nvSpPr>
          <xdr:cNvPr id="139" name="TextBox 14">
            <a:extLst>
              <a:ext uri="{FF2B5EF4-FFF2-40B4-BE49-F238E27FC236}">
                <a16:creationId xmlns:a16="http://schemas.microsoft.com/office/drawing/2014/main" id="{4055B5A3-5229-185B-6834-0488F7F007F2}"/>
              </a:ext>
            </a:extLst>
          </xdr:cNvPr>
          <xdr:cNvSpPr txBox="1"/>
        </xdr:nvSpPr>
        <xdr:spPr>
          <a:xfrm>
            <a:off x="-300348" y="5689183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10</a:t>
            </a:r>
          </a:p>
        </xdr:txBody>
      </xdr:sp>
      <xdr:sp macro="" textlink="">
        <xdr:nvSpPr>
          <xdr:cNvPr id="140" name="TextBox 15">
            <a:extLst>
              <a:ext uri="{FF2B5EF4-FFF2-40B4-BE49-F238E27FC236}">
                <a16:creationId xmlns:a16="http://schemas.microsoft.com/office/drawing/2014/main" id="{FFCA34B2-1813-5913-69C4-10E3A0C32C7B}"/>
              </a:ext>
            </a:extLst>
          </xdr:cNvPr>
          <xdr:cNvSpPr txBox="1"/>
        </xdr:nvSpPr>
        <xdr:spPr>
          <a:xfrm rot="19211024">
            <a:off x="741577" y="6016589"/>
            <a:ext cx="404278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WT</a:t>
            </a:r>
          </a:p>
        </xdr:txBody>
      </xdr:sp>
      <xdr:sp macro="" textlink="">
        <xdr:nvSpPr>
          <xdr:cNvPr id="141" name="TextBox 16">
            <a:extLst>
              <a:ext uri="{FF2B5EF4-FFF2-40B4-BE49-F238E27FC236}">
                <a16:creationId xmlns:a16="http://schemas.microsoft.com/office/drawing/2014/main" id="{77F030F0-9182-6D78-EECB-A07C7BAFC502}"/>
              </a:ext>
            </a:extLst>
          </xdr:cNvPr>
          <xdr:cNvSpPr txBox="1"/>
        </xdr:nvSpPr>
        <xdr:spPr>
          <a:xfrm rot="19211024">
            <a:off x="772716" y="6069830"/>
            <a:ext cx="590226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S352A</a:t>
            </a:r>
          </a:p>
        </xdr:txBody>
      </xdr:sp>
      <xdr:sp macro="" textlink="">
        <xdr:nvSpPr>
          <xdr:cNvPr id="142" name="TextBox 17">
            <a:extLst>
              <a:ext uri="{FF2B5EF4-FFF2-40B4-BE49-F238E27FC236}">
                <a16:creationId xmlns:a16="http://schemas.microsoft.com/office/drawing/2014/main" id="{7CD9E049-DB9A-BAF2-9606-053DC4737372}"/>
              </a:ext>
            </a:extLst>
          </xdr:cNvPr>
          <xdr:cNvSpPr txBox="1"/>
        </xdr:nvSpPr>
        <xdr:spPr>
          <a:xfrm rot="19211024">
            <a:off x="1011923" y="6081634"/>
            <a:ext cx="627095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LWLAL</a:t>
            </a:r>
          </a:p>
        </xdr:txBody>
      </xdr:sp>
      <xdr:sp macro="" textlink="">
        <xdr:nvSpPr>
          <xdr:cNvPr id="143" name="TextBox 18">
            <a:extLst>
              <a:ext uri="{FF2B5EF4-FFF2-40B4-BE49-F238E27FC236}">
                <a16:creationId xmlns:a16="http://schemas.microsoft.com/office/drawing/2014/main" id="{852A10A2-CB2A-900E-81AA-FA669A03C494}"/>
              </a:ext>
            </a:extLst>
          </xdr:cNvPr>
          <xdr:cNvSpPr txBox="1"/>
        </xdr:nvSpPr>
        <xdr:spPr>
          <a:xfrm rot="19211024">
            <a:off x="1886776" y="6048275"/>
            <a:ext cx="522900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R87A</a:t>
            </a:r>
          </a:p>
        </xdr:txBody>
      </xdr:sp>
      <xdr:sp macro="" textlink="">
        <xdr:nvSpPr>
          <xdr:cNvPr id="144" name="TextBox 19">
            <a:extLst>
              <a:ext uri="{FF2B5EF4-FFF2-40B4-BE49-F238E27FC236}">
                <a16:creationId xmlns:a16="http://schemas.microsoft.com/office/drawing/2014/main" id="{73C3D50E-AABB-E362-33BA-CC62710E0183}"/>
              </a:ext>
            </a:extLst>
          </xdr:cNvPr>
          <xdr:cNvSpPr txBox="1"/>
        </xdr:nvSpPr>
        <xdr:spPr>
          <a:xfrm rot="19211024">
            <a:off x="1621851" y="6081634"/>
            <a:ext cx="60465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Q325A</a:t>
            </a:r>
          </a:p>
        </xdr:txBody>
      </xdr:sp>
      <xdr:sp macro="" textlink="">
        <xdr:nvSpPr>
          <xdr:cNvPr id="145" name="TextBox 20">
            <a:extLst>
              <a:ext uri="{FF2B5EF4-FFF2-40B4-BE49-F238E27FC236}">
                <a16:creationId xmlns:a16="http://schemas.microsoft.com/office/drawing/2014/main" id="{D3BECE8D-5A4F-688E-AB5A-F28F12228196}"/>
              </a:ext>
            </a:extLst>
          </xdr:cNvPr>
          <xdr:cNvSpPr txBox="1"/>
        </xdr:nvSpPr>
        <xdr:spPr>
          <a:xfrm rot="19211024">
            <a:off x="1441952" y="6069830"/>
            <a:ext cx="590226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Y362A</a:t>
            </a:r>
          </a:p>
        </xdr:txBody>
      </xdr:sp>
      <xdr:sp macro="" textlink="">
        <xdr:nvSpPr>
          <xdr:cNvPr id="146" name="TextBox 22">
            <a:extLst>
              <a:ext uri="{FF2B5EF4-FFF2-40B4-BE49-F238E27FC236}">
                <a16:creationId xmlns:a16="http://schemas.microsoft.com/office/drawing/2014/main" id="{9910682A-D3B8-C787-D1B7-A13D24CF38A9}"/>
              </a:ext>
            </a:extLst>
          </xdr:cNvPr>
          <xdr:cNvSpPr txBox="1"/>
        </xdr:nvSpPr>
        <xdr:spPr>
          <a:xfrm rot="19211024">
            <a:off x="335278" y="6081344"/>
            <a:ext cx="60465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Marker</a:t>
            </a:r>
          </a:p>
        </xdr:txBody>
      </xdr:sp>
      <xdr:sp macro="" textlink="">
        <xdr:nvSpPr>
          <xdr:cNvPr id="147" name="TextBox 61">
            <a:extLst>
              <a:ext uri="{FF2B5EF4-FFF2-40B4-BE49-F238E27FC236}">
                <a16:creationId xmlns:a16="http://schemas.microsoft.com/office/drawing/2014/main" id="{32BE0C2C-855F-EE99-6955-870DD5C9BAB0}"/>
              </a:ext>
            </a:extLst>
          </xdr:cNvPr>
          <xdr:cNvSpPr txBox="1"/>
        </xdr:nvSpPr>
        <xdr:spPr>
          <a:xfrm>
            <a:off x="113590" y="457337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Helvetica" pitchFamily="2" charset="0"/>
              </a:rPr>
              <a:t>kDa</a:t>
            </a:r>
          </a:p>
        </xdr:txBody>
      </xdr:sp>
      <xdr:sp macro="" textlink="">
        <xdr:nvSpPr>
          <xdr:cNvPr id="148" name="TextBox 62">
            <a:extLst>
              <a:ext uri="{FF2B5EF4-FFF2-40B4-BE49-F238E27FC236}">
                <a16:creationId xmlns:a16="http://schemas.microsoft.com/office/drawing/2014/main" id="{74E9B9CC-350C-913E-E487-B50CF02A380E}"/>
              </a:ext>
            </a:extLst>
          </xdr:cNvPr>
          <xdr:cNvSpPr txBox="1"/>
        </xdr:nvSpPr>
        <xdr:spPr>
          <a:xfrm>
            <a:off x="133068" y="741404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250</a:t>
            </a:r>
          </a:p>
        </xdr:txBody>
      </xdr:sp>
      <xdr:sp macro="" textlink="">
        <xdr:nvSpPr>
          <xdr:cNvPr id="149" name="TextBox 63">
            <a:extLst>
              <a:ext uri="{FF2B5EF4-FFF2-40B4-BE49-F238E27FC236}">
                <a16:creationId xmlns:a16="http://schemas.microsoft.com/office/drawing/2014/main" id="{0025CB1B-9DC2-F8E7-35CB-287CA80E82BB}"/>
              </a:ext>
            </a:extLst>
          </xdr:cNvPr>
          <xdr:cNvSpPr txBox="1"/>
        </xdr:nvSpPr>
        <xdr:spPr>
          <a:xfrm>
            <a:off x="138213" y="1229471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100</a:t>
            </a:r>
          </a:p>
        </xdr:txBody>
      </xdr:sp>
      <xdr:sp macro="" textlink="">
        <xdr:nvSpPr>
          <xdr:cNvPr id="150" name="TextBox 64">
            <a:extLst>
              <a:ext uri="{FF2B5EF4-FFF2-40B4-BE49-F238E27FC236}">
                <a16:creationId xmlns:a16="http://schemas.microsoft.com/office/drawing/2014/main" id="{2EBABD24-4726-3A54-5211-0A767BD10E5F}"/>
              </a:ext>
            </a:extLst>
          </xdr:cNvPr>
          <xdr:cNvSpPr txBox="1"/>
        </xdr:nvSpPr>
        <xdr:spPr>
          <a:xfrm>
            <a:off x="113590" y="979916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150</a:t>
            </a:r>
          </a:p>
        </xdr:txBody>
      </xdr:sp>
      <xdr:sp macro="" textlink="">
        <xdr:nvSpPr>
          <xdr:cNvPr id="151" name="TextBox 65">
            <a:extLst>
              <a:ext uri="{FF2B5EF4-FFF2-40B4-BE49-F238E27FC236}">
                <a16:creationId xmlns:a16="http://schemas.microsoft.com/office/drawing/2014/main" id="{285F1398-643E-AC99-7CDC-9D49C86D48F2}"/>
              </a:ext>
            </a:extLst>
          </xdr:cNvPr>
          <xdr:cNvSpPr txBox="1"/>
        </xdr:nvSpPr>
        <xdr:spPr>
          <a:xfrm>
            <a:off x="205846" y="1407375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75</a:t>
            </a:r>
          </a:p>
        </xdr:txBody>
      </xdr:sp>
      <xdr:sp macro="" textlink="">
        <xdr:nvSpPr>
          <xdr:cNvPr id="152" name="TextBox 66">
            <a:extLst>
              <a:ext uri="{FF2B5EF4-FFF2-40B4-BE49-F238E27FC236}">
                <a16:creationId xmlns:a16="http://schemas.microsoft.com/office/drawing/2014/main" id="{1F4AAF0D-70B8-6226-7E04-2838A0A45CC9}"/>
              </a:ext>
            </a:extLst>
          </xdr:cNvPr>
          <xdr:cNvSpPr txBox="1"/>
        </xdr:nvSpPr>
        <xdr:spPr>
          <a:xfrm>
            <a:off x="216136" y="1651607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50</a:t>
            </a:r>
          </a:p>
        </xdr:txBody>
      </xdr:sp>
      <xdr:sp macro="" textlink="">
        <xdr:nvSpPr>
          <xdr:cNvPr id="153" name="TextBox 67">
            <a:extLst>
              <a:ext uri="{FF2B5EF4-FFF2-40B4-BE49-F238E27FC236}">
                <a16:creationId xmlns:a16="http://schemas.microsoft.com/office/drawing/2014/main" id="{4E44C2FE-6EE1-D648-7A5F-CB4DF0B1DC0C}"/>
              </a:ext>
            </a:extLst>
          </xdr:cNvPr>
          <xdr:cNvSpPr txBox="1"/>
        </xdr:nvSpPr>
        <xdr:spPr>
          <a:xfrm>
            <a:off x="216136" y="1902162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37</a:t>
            </a:r>
          </a:p>
        </xdr:txBody>
      </xdr:sp>
      <xdr:sp macro="" textlink="">
        <xdr:nvSpPr>
          <xdr:cNvPr id="154" name="TextBox 68">
            <a:extLst>
              <a:ext uri="{FF2B5EF4-FFF2-40B4-BE49-F238E27FC236}">
                <a16:creationId xmlns:a16="http://schemas.microsoft.com/office/drawing/2014/main" id="{45713FB3-D018-2DF6-BE4B-E22FB9001E67}"/>
              </a:ext>
            </a:extLst>
          </xdr:cNvPr>
          <xdr:cNvSpPr txBox="1"/>
        </xdr:nvSpPr>
        <xdr:spPr>
          <a:xfrm>
            <a:off x="216136" y="2246170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25</a:t>
            </a:r>
          </a:p>
        </xdr:txBody>
      </xdr:sp>
      <xdr:sp macro="" textlink="">
        <xdr:nvSpPr>
          <xdr:cNvPr id="155" name="TextBox 69">
            <a:extLst>
              <a:ext uri="{FF2B5EF4-FFF2-40B4-BE49-F238E27FC236}">
                <a16:creationId xmlns:a16="http://schemas.microsoft.com/office/drawing/2014/main" id="{04DFF1A9-31A1-D104-9EA1-2FBDA88001C9}"/>
              </a:ext>
            </a:extLst>
          </xdr:cNvPr>
          <xdr:cNvSpPr txBox="1"/>
        </xdr:nvSpPr>
        <xdr:spPr>
          <a:xfrm>
            <a:off x="205846" y="2469799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15</a:t>
            </a:r>
          </a:p>
        </xdr:txBody>
      </xdr:sp>
      <xdr:sp macro="" textlink="">
        <xdr:nvSpPr>
          <xdr:cNvPr id="156" name="TextBox 70">
            <a:extLst>
              <a:ext uri="{FF2B5EF4-FFF2-40B4-BE49-F238E27FC236}">
                <a16:creationId xmlns:a16="http://schemas.microsoft.com/office/drawing/2014/main" id="{14645C1A-E7DD-EA5A-38F1-20D4F19A173D}"/>
              </a:ext>
            </a:extLst>
          </xdr:cNvPr>
          <xdr:cNvSpPr txBox="1"/>
        </xdr:nvSpPr>
        <xdr:spPr>
          <a:xfrm>
            <a:off x="205846" y="2722000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10</a:t>
            </a:r>
          </a:p>
        </xdr:txBody>
      </xdr:sp>
    </xdr:grpSp>
    <xdr:clientData/>
  </xdr:twoCellAnchor>
  <xdr:twoCellAnchor>
    <xdr:from>
      <xdr:col>3</xdr:col>
      <xdr:colOff>257571</xdr:colOff>
      <xdr:row>153</xdr:row>
      <xdr:rowOff>175331</xdr:rowOff>
    </xdr:from>
    <xdr:to>
      <xdr:col>3</xdr:col>
      <xdr:colOff>517579</xdr:colOff>
      <xdr:row>155</xdr:row>
      <xdr:rowOff>48247</xdr:rowOff>
    </xdr:to>
    <xdr:sp macro="" textlink="">
      <xdr:nvSpPr>
        <xdr:cNvPr id="125" name="TextBox 75">
          <a:extLst>
            <a:ext uri="{FF2B5EF4-FFF2-40B4-BE49-F238E27FC236}">
              <a16:creationId xmlns:a16="http://schemas.microsoft.com/office/drawing/2014/main" id="{92030690-CC38-1A5E-B6E0-6FEBDFCCC853}"/>
            </a:ext>
          </a:extLst>
        </xdr:cNvPr>
        <xdr:cNvSpPr txBox="1"/>
      </xdr:nvSpPr>
      <xdr:spPr>
        <a:xfrm rot="21447046">
          <a:off x="2086371" y="31417331"/>
          <a:ext cx="260008" cy="253916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50">
              <a:latin typeface="Helvetica" pitchFamily="2" charset="0"/>
            </a:rPr>
            <a:t>#</a:t>
          </a:r>
        </a:p>
      </xdr:txBody>
    </xdr:sp>
    <xdr:clientData/>
  </xdr:twoCellAnchor>
  <xdr:twoCellAnchor>
    <xdr:from>
      <xdr:col>8</xdr:col>
      <xdr:colOff>0</xdr:colOff>
      <xdr:row>127</xdr:row>
      <xdr:rowOff>0</xdr:rowOff>
    </xdr:from>
    <xdr:to>
      <xdr:col>18</xdr:col>
      <xdr:colOff>383021</xdr:colOff>
      <xdr:row>146</xdr:row>
      <xdr:rowOff>102558</xdr:rowOff>
    </xdr:to>
    <xdr:grpSp>
      <xdr:nvGrpSpPr>
        <xdr:cNvPr id="197" name="Group 196">
          <a:extLst>
            <a:ext uri="{FF2B5EF4-FFF2-40B4-BE49-F238E27FC236}">
              <a16:creationId xmlns:a16="http://schemas.microsoft.com/office/drawing/2014/main" id="{285F46A9-9A69-F6EA-9EC1-CB3F9BC33A7A}"/>
            </a:ext>
          </a:extLst>
        </xdr:cNvPr>
        <xdr:cNvGrpSpPr/>
      </xdr:nvGrpSpPr>
      <xdr:grpSpPr>
        <a:xfrm>
          <a:off x="5162550" y="23164800"/>
          <a:ext cx="6760961" cy="3542988"/>
          <a:chOff x="4951487" y="1276384"/>
          <a:chExt cx="6479021" cy="3722058"/>
        </a:xfrm>
      </xdr:grpSpPr>
      <xdr:sp macro="" textlink="">
        <xdr:nvSpPr>
          <xdr:cNvPr id="198" name="TextBox 23">
            <a:extLst>
              <a:ext uri="{FF2B5EF4-FFF2-40B4-BE49-F238E27FC236}">
                <a16:creationId xmlns:a16="http://schemas.microsoft.com/office/drawing/2014/main" id="{2ED07058-793E-05AE-73E0-733A12A69CAA}"/>
              </a:ext>
            </a:extLst>
          </xdr:cNvPr>
          <xdr:cNvSpPr txBox="1"/>
        </xdr:nvSpPr>
        <xdr:spPr>
          <a:xfrm rot="19211024">
            <a:off x="5190305" y="1715372"/>
            <a:ext cx="936475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GFP control</a:t>
            </a:r>
          </a:p>
        </xdr:txBody>
      </xdr:sp>
      <xdr:sp macro="" textlink="">
        <xdr:nvSpPr>
          <xdr:cNvPr id="199" name="TextBox 24">
            <a:extLst>
              <a:ext uri="{FF2B5EF4-FFF2-40B4-BE49-F238E27FC236}">
                <a16:creationId xmlns:a16="http://schemas.microsoft.com/office/drawing/2014/main" id="{40E5F5D6-2015-DA22-B8C5-62F6687149A9}"/>
              </a:ext>
            </a:extLst>
          </xdr:cNvPr>
          <xdr:cNvSpPr txBox="1"/>
        </xdr:nvSpPr>
        <xdr:spPr>
          <a:xfrm rot="19211024">
            <a:off x="5436558" y="1871644"/>
            <a:ext cx="404278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WT</a:t>
            </a:r>
          </a:p>
        </xdr:txBody>
      </xdr:sp>
      <xdr:sp macro="" textlink="">
        <xdr:nvSpPr>
          <xdr:cNvPr id="200" name="TextBox 25">
            <a:extLst>
              <a:ext uri="{FF2B5EF4-FFF2-40B4-BE49-F238E27FC236}">
                <a16:creationId xmlns:a16="http://schemas.microsoft.com/office/drawing/2014/main" id="{02ED76B8-CDF1-AA1E-1DA5-743F22690197}"/>
              </a:ext>
            </a:extLst>
          </xdr:cNvPr>
          <xdr:cNvSpPr txBox="1"/>
        </xdr:nvSpPr>
        <xdr:spPr>
          <a:xfrm rot="19211024">
            <a:off x="4998806" y="1755802"/>
            <a:ext cx="87395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PI standard</a:t>
            </a:r>
          </a:p>
        </xdr:txBody>
      </xdr:sp>
      <xdr:sp macro="" textlink="">
        <xdr:nvSpPr>
          <xdr:cNvPr id="201" name="TextBox 26">
            <a:extLst>
              <a:ext uri="{FF2B5EF4-FFF2-40B4-BE49-F238E27FC236}">
                <a16:creationId xmlns:a16="http://schemas.microsoft.com/office/drawing/2014/main" id="{2D8EBD18-2101-0A94-8166-51556B067041}"/>
              </a:ext>
            </a:extLst>
          </xdr:cNvPr>
          <xdr:cNvSpPr txBox="1"/>
        </xdr:nvSpPr>
        <xdr:spPr>
          <a:xfrm rot="19211024">
            <a:off x="5570350" y="1818913"/>
            <a:ext cx="590226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S352A</a:t>
            </a:r>
          </a:p>
        </xdr:txBody>
      </xdr:sp>
      <xdr:sp macro="" textlink="">
        <xdr:nvSpPr>
          <xdr:cNvPr id="202" name="TextBox 27">
            <a:extLst>
              <a:ext uri="{FF2B5EF4-FFF2-40B4-BE49-F238E27FC236}">
                <a16:creationId xmlns:a16="http://schemas.microsoft.com/office/drawing/2014/main" id="{0B93FC20-2C3A-B488-150F-30432E06B228}"/>
              </a:ext>
            </a:extLst>
          </xdr:cNvPr>
          <xdr:cNvSpPr txBox="1"/>
        </xdr:nvSpPr>
        <xdr:spPr>
          <a:xfrm rot="19211024">
            <a:off x="5734287" y="1825810"/>
            <a:ext cx="627095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solidFill>
                  <a:srgbClr val="00B050"/>
                </a:solidFill>
                <a:latin typeface="Helvetica" pitchFamily="2" charset="0"/>
              </a:rPr>
              <a:t>LWLAL</a:t>
            </a:r>
          </a:p>
        </xdr:txBody>
      </xdr:sp>
      <xdr:sp macro="" textlink="">
        <xdr:nvSpPr>
          <xdr:cNvPr id="203" name="TextBox 28">
            <a:extLst>
              <a:ext uri="{FF2B5EF4-FFF2-40B4-BE49-F238E27FC236}">
                <a16:creationId xmlns:a16="http://schemas.microsoft.com/office/drawing/2014/main" id="{936A81F6-FAD4-2436-CA58-35CDEEA3F0B3}"/>
              </a:ext>
            </a:extLst>
          </xdr:cNvPr>
          <xdr:cNvSpPr txBox="1"/>
        </xdr:nvSpPr>
        <xdr:spPr>
          <a:xfrm rot="19211024">
            <a:off x="6464684" y="1868293"/>
            <a:ext cx="522900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R87A</a:t>
            </a:r>
          </a:p>
        </xdr:txBody>
      </xdr:sp>
      <xdr:sp macro="" textlink="">
        <xdr:nvSpPr>
          <xdr:cNvPr id="204" name="TextBox 29">
            <a:extLst>
              <a:ext uri="{FF2B5EF4-FFF2-40B4-BE49-F238E27FC236}">
                <a16:creationId xmlns:a16="http://schemas.microsoft.com/office/drawing/2014/main" id="{C95929E3-99FB-C58A-2D72-7F57C2ADB604}"/>
              </a:ext>
            </a:extLst>
          </xdr:cNvPr>
          <xdr:cNvSpPr txBox="1"/>
        </xdr:nvSpPr>
        <xdr:spPr>
          <a:xfrm rot="19211024">
            <a:off x="6260361" y="1859636"/>
            <a:ext cx="60465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Q325A</a:t>
            </a:r>
          </a:p>
        </xdr:txBody>
      </xdr:sp>
      <xdr:cxnSp macro="">
        <xdr:nvCxnSpPr>
          <xdr:cNvPr id="205" name="Straight Connector 204">
            <a:extLst>
              <a:ext uri="{FF2B5EF4-FFF2-40B4-BE49-F238E27FC236}">
                <a16:creationId xmlns:a16="http://schemas.microsoft.com/office/drawing/2014/main" id="{4FCC6F2C-9CDB-1001-A23F-79E872300799}"/>
              </a:ext>
            </a:extLst>
          </xdr:cNvPr>
          <xdr:cNvCxnSpPr/>
        </xdr:nvCxnSpPr>
        <xdr:spPr>
          <a:xfrm>
            <a:off x="9242931" y="1553839"/>
            <a:ext cx="193167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06" name="TextBox 31">
            <a:extLst>
              <a:ext uri="{FF2B5EF4-FFF2-40B4-BE49-F238E27FC236}">
                <a16:creationId xmlns:a16="http://schemas.microsoft.com/office/drawing/2014/main" id="{71F69266-17B7-56D8-F44F-BB3642BEDFDA}"/>
              </a:ext>
            </a:extLst>
          </xdr:cNvPr>
          <xdr:cNvSpPr txBox="1"/>
        </xdr:nvSpPr>
        <xdr:spPr>
          <a:xfrm>
            <a:off x="9845688" y="1280483"/>
            <a:ext cx="86113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Replicate 3</a:t>
            </a:r>
          </a:p>
        </xdr:txBody>
      </xdr:sp>
      <xdr:cxnSp macro="">
        <xdr:nvCxnSpPr>
          <xdr:cNvPr id="207" name="Straight Connector 206">
            <a:extLst>
              <a:ext uri="{FF2B5EF4-FFF2-40B4-BE49-F238E27FC236}">
                <a16:creationId xmlns:a16="http://schemas.microsoft.com/office/drawing/2014/main" id="{72F8FD7E-194A-ABD8-99D6-38FFA51B883F}"/>
              </a:ext>
            </a:extLst>
          </xdr:cNvPr>
          <xdr:cNvCxnSpPr>
            <a:cxnSpLocks/>
          </xdr:cNvCxnSpPr>
        </xdr:nvCxnSpPr>
        <xdr:spPr>
          <a:xfrm>
            <a:off x="5633065" y="1538022"/>
            <a:ext cx="135636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08" name="TextBox 33">
            <a:extLst>
              <a:ext uri="{FF2B5EF4-FFF2-40B4-BE49-F238E27FC236}">
                <a16:creationId xmlns:a16="http://schemas.microsoft.com/office/drawing/2014/main" id="{D47A6CAA-B3D2-1970-93FE-075C8BDF72F7}"/>
              </a:ext>
            </a:extLst>
          </xdr:cNvPr>
          <xdr:cNvSpPr txBox="1"/>
        </xdr:nvSpPr>
        <xdr:spPr>
          <a:xfrm>
            <a:off x="5877719" y="1276384"/>
            <a:ext cx="86113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Replicate 1</a:t>
            </a:r>
          </a:p>
        </xdr:txBody>
      </xdr:sp>
      <xdr:cxnSp macro="">
        <xdr:nvCxnSpPr>
          <xdr:cNvPr id="209" name="Straight Connector 208">
            <a:extLst>
              <a:ext uri="{FF2B5EF4-FFF2-40B4-BE49-F238E27FC236}">
                <a16:creationId xmlns:a16="http://schemas.microsoft.com/office/drawing/2014/main" id="{D94BADC1-C3B4-5ACE-18E5-384CB911D119}"/>
              </a:ext>
            </a:extLst>
          </xdr:cNvPr>
          <xdr:cNvCxnSpPr>
            <a:cxnSpLocks/>
          </xdr:cNvCxnSpPr>
        </xdr:nvCxnSpPr>
        <xdr:spPr>
          <a:xfrm>
            <a:off x="7088904" y="1539059"/>
            <a:ext cx="135636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10" name="TextBox 35">
            <a:extLst>
              <a:ext uri="{FF2B5EF4-FFF2-40B4-BE49-F238E27FC236}">
                <a16:creationId xmlns:a16="http://schemas.microsoft.com/office/drawing/2014/main" id="{F7715C73-FDFC-EF0F-6D0F-A713088E80C6}"/>
              </a:ext>
            </a:extLst>
          </xdr:cNvPr>
          <xdr:cNvSpPr txBox="1"/>
        </xdr:nvSpPr>
        <xdr:spPr>
          <a:xfrm>
            <a:off x="7333558" y="1277421"/>
            <a:ext cx="86113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Replicate 2</a:t>
            </a:r>
          </a:p>
        </xdr:txBody>
      </xdr:sp>
      <xdr:sp macro="" textlink="">
        <xdr:nvSpPr>
          <xdr:cNvPr id="211" name="TextBox 36">
            <a:extLst>
              <a:ext uri="{FF2B5EF4-FFF2-40B4-BE49-F238E27FC236}">
                <a16:creationId xmlns:a16="http://schemas.microsoft.com/office/drawing/2014/main" id="{4C2BE618-96E8-B901-8D71-85605A13B825}"/>
              </a:ext>
            </a:extLst>
          </xdr:cNvPr>
          <xdr:cNvSpPr txBox="1"/>
        </xdr:nvSpPr>
        <xdr:spPr>
          <a:xfrm>
            <a:off x="8693099" y="1644696"/>
            <a:ext cx="474810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TLC</a:t>
            </a:r>
          </a:p>
        </xdr:txBody>
      </xdr:sp>
      <xdr:sp macro="" textlink="">
        <xdr:nvSpPr>
          <xdr:cNvPr id="212" name="TextBox 37">
            <a:extLst>
              <a:ext uri="{FF2B5EF4-FFF2-40B4-BE49-F238E27FC236}">
                <a16:creationId xmlns:a16="http://schemas.microsoft.com/office/drawing/2014/main" id="{9698D541-5FA5-A933-B6D8-DF00DD2FC88C}"/>
              </a:ext>
            </a:extLst>
          </xdr:cNvPr>
          <xdr:cNvSpPr txBox="1"/>
        </xdr:nvSpPr>
        <xdr:spPr>
          <a:xfrm>
            <a:off x="4951487" y="1580096"/>
            <a:ext cx="474810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TLC</a:t>
            </a:r>
          </a:p>
        </xdr:txBody>
      </xdr:sp>
      <xdr:sp macro="" textlink="">
        <xdr:nvSpPr>
          <xdr:cNvPr id="213" name="TextBox 38">
            <a:extLst>
              <a:ext uri="{FF2B5EF4-FFF2-40B4-BE49-F238E27FC236}">
                <a16:creationId xmlns:a16="http://schemas.microsoft.com/office/drawing/2014/main" id="{42CC81BF-9F75-7EB6-4636-E82799531000}"/>
              </a:ext>
            </a:extLst>
          </xdr:cNvPr>
          <xdr:cNvSpPr txBox="1"/>
        </xdr:nvSpPr>
        <xdr:spPr>
          <a:xfrm>
            <a:off x="8225807" y="3002474"/>
            <a:ext cx="38183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-PI</a:t>
            </a:r>
          </a:p>
        </xdr:txBody>
      </xdr:sp>
      <xdr:sp macro="" textlink="">
        <xdr:nvSpPr>
          <xdr:cNvPr id="214" name="TextBox 39">
            <a:extLst>
              <a:ext uri="{FF2B5EF4-FFF2-40B4-BE49-F238E27FC236}">
                <a16:creationId xmlns:a16="http://schemas.microsoft.com/office/drawing/2014/main" id="{7D75ED5C-0915-3329-9916-7E2FC522A2D3}"/>
              </a:ext>
            </a:extLst>
          </xdr:cNvPr>
          <xdr:cNvSpPr txBox="1"/>
        </xdr:nvSpPr>
        <xdr:spPr>
          <a:xfrm>
            <a:off x="10868807" y="3075908"/>
            <a:ext cx="38183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-PI</a:t>
            </a:r>
          </a:p>
        </xdr:txBody>
      </xdr:sp>
      <xdr:sp macro="" textlink="">
        <xdr:nvSpPr>
          <xdr:cNvPr id="215" name="TextBox 40">
            <a:extLst>
              <a:ext uri="{FF2B5EF4-FFF2-40B4-BE49-F238E27FC236}">
                <a16:creationId xmlns:a16="http://schemas.microsoft.com/office/drawing/2014/main" id="{17122DCB-33EF-66BA-D6EE-F8123A506E9D}"/>
              </a:ext>
            </a:extLst>
          </xdr:cNvPr>
          <xdr:cNvSpPr txBox="1"/>
        </xdr:nvSpPr>
        <xdr:spPr>
          <a:xfrm rot="19211024">
            <a:off x="6096257" y="1846738"/>
            <a:ext cx="590226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solidFill>
                  <a:srgbClr val="7030A0"/>
                </a:solidFill>
                <a:latin typeface="Helvetica" pitchFamily="2" charset="0"/>
              </a:rPr>
              <a:t>Y362A</a:t>
            </a:r>
          </a:p>
        </xdr:txBody>
      </xdr:sp>
      <xdr:pic>
        <xdr:nvPicPr>
          <xdr:cNvPr id="216" name="Picture 215">
            <a:extLst>
              <a:ext uri="{FF2B5EF4-FFF2-40B4-BE49-F238E27FC236}">
                <a16:creationId xmlns:a16="http://schemas.microsoft.com/office/drawing/2014/main" id="{748C3ACE-D904-7CA4-A778-B28CCFDC60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5149750" y="2151468"/>
            <a:ext cx="3109904" cy="2814639"/>
          </a:xfrm>
          <a:prstGeom prst="rect">
            <a:avLst/>
          </a:prstGeom>
          <a:ln>
            <a:solidFill>
              <a:schemeClr val="bg1">
                <a:lumMod val="75000"/>
              </a:schemeClr>
            </a:solidFill>
          </a:ln>
        </xdr:spPr>
      </xdr:pic>
      <xdr:pic>
        <xdr:nvPicPr>
          <xdr:cNvPr id="217" name="Picture 216">
            <a:extLst>
              <a:ext uri="{FF2B5EF4-FFF2-40B4-BE49-F238E27FC236}">
                <a16:creationId xmlns:a16="http://schemas.microsoft.com/office/drawing/2014/main" id="{868B49E2-D7AE-AE27-92EE-11E33E2BE23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8780399" y="2183803"/>
            <a:ext cx="2129364" cy="2814639"/>
          </a:xfrm>
          <a:prstGeom prst="rect">
            <a:avLst/>
          </a:prstGeom>
          <a:ln>
            <a:solidFill>
              <a:schemeClr val="bg1">
                <a:lumMod val="75000"/>
              </a:schemeClr>
            </a:solidFill>
          </a:ln>
        </xdr:spPr>
      </xdr:pic>
      <xdr:sp macro="" textlink="">
        <xdr:nvSpPr>
          <xdr:cNvPr id="218" name="TextBox 44">
            <a:extLst>
              <a:ext uri="{FF2B5EF4-FFF2-40B4-BE49-F238E27FC236}">
                <a16:creationId xmlns:a16="http://schemas.microsoft.com/office/drawing/2014/main" id="{E28B1624-FE1B-269E-5A3B-5981F66D4DE9}"/>
              </a:ext>
            </a:extLst>
          </xdr:cNvPr>
          <xdr:cNvSpPr txBox="1"/>
        </xdr:nvSpPr>
        <xdr:spPr>
          <a:xfrm rot="19211024">
            <a:off x="6624982" y="1901650"/>
            <a:ext cx="404278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WT</a:t>
            </a:r>
          </a:p>
        </xdr:txBody>
      </xdr:sp>
      <xdr:sp macro="" textlink="">
        <xdr:nvSpPr>
          <xdr:cNvPr id="219" name="TextBox 45">
            <a:extLst>
              <a:ext uri="{FF2B5EF4-FFF2-40B4-BE49-F238E27FC236}">
                <a16:creationId xmlns:a16="http://schemas.microsoft.com/office/drawing/2014/main" id="{ADC27E9D-7240-2AF8-5B83-7FCB5CEBC714}"/>
              </a:ext>
            </a:extLst>
          </xdr:cNvPr>
          <xdr:cNvSpPr txBox="1"/>
        </xdr:nvSpPr>
        <xdr:spPr>
          <a:xfrm rot="19211024">
            <a:off x="6752138" y="1823820"/>
            <a:ext cx="590226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S352A</a:t>
            </a:r>
          </a:p>
        </xdr:txBody>
      </xdr:sp>
      <xdr:sp macro="" textlink="">
        <xdr:nvSpPr>
          <xdr:cNvPr id="220" name="TextBox 46">
            <a:extLst>
              <a:ext uri="{FF2B5EF4-FFF2-40B4-BE49-F238E27FC236}">
                <a16:creationId xmlns:a16="http://schemas.microsoft.com/office/drawing/2014/main" id="{5E3C540D-3C12-02DA-2388-3CD0252DFAB4}"/>
              </a:ext>
            </a:extLst>
          </xdr:cNvPr>
          <xdr:cNvSpPr txBox="1"/>
        </xdr:nvSpPr>
        <xdr:spPr>
          <a:xfrm rot="19211024">
            <a:off x="6916075" y="1830717"/>
            <a:ext cx="627095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solidFill>
                  <a:srgbClr val="00B050"/>
                </a:solidFill>
                <a:latin typeface="Helvetica" pitchFamily="2" charset="0"/>
              </a:rPr>
              <a:t>LWLAL</a:t>
            </a:r>
          </a:p>
        </xdr:txBody>
      </xdr:sp>
      <xdr:sp macro="" textlink="">
        <xdr:nvSpPr>
          <xdr:cNvPr id="221" name="TextBox 47">
            <a:extLst>
              <a:ext uri="{FF2B5EF4-FFF2-40B4-BE49-F238E27FC236}">
                <a16:creationId xmlns:a16="http://schemas.microsoft.com/office/drawing/2014/main" id="{D18D91A4-BBBD-FFFD-3B6E-DC30EFF1ABAF}"/>
              </a:ext>
            </a:extLst>
          </xdr:cNvPr>
          <xdr:cNvSpPr txBox="1"/>
        </xdr:nvSpPr>
        <xdr:spPr>
          <a:xfrm rot="19211024">
            <a:off x="7646472" y="1873200"/>
            <a:ext cx="522900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R87A</a:t>
            </a:r>
          </a:p>
        </xdr:txBody>
      </xdr:sp>
      <xdr:sp macro="" textlink="">
        <xdr:nvSpPr>
          <xdr:cNvPr id="222" name="TextBox 48">
            <a:extLst>
              <a:ext uri="{FF2B5EF4-FFF2-40B4-BE49-F238E27FC236}">
                <a16:creationId xmlns:a16="http://schemas.microsoft.com/office/drawing/2014/main" id="{4C51052C-14E6-FD1A-63BD-971809F54604}"/>
              </a:ext>
            </a:extLst>
          </xdr:cNvPr>
          <xdr:cNvSpPr txBox="1"/>
        </xdr:nvSpPr>
        <xdr:spPr>
          <a:xfrm rot="19211024">
            <a:off x="7442149" y="1864543"/>
            <a:ext cx="60465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Q325A</a:t>
            </a:r>
          </a:p>
        </xdr:txBody>
      </xdr:sp>
      <xdr:sp macro="" textlink="">
        <xdr:nvSpPr>
          <xdr:cNvPr id="223" name="TextBox 49">
            <a:extLst>
              <a:ext uri="{FF2B5EF4-FFF2-40B4-BE49-F238E27FC236}">
                <a16:creationId xmlns:a16="http://schemas.microsoft.com/office/drawing/2014/main" id="{A0BE57F2-640E-9451-5268-07B78DD28055}"/>
              </a:ext>
            </a:extLst>
          </xdr:cNvPr>
          <xdr:cNvSpPr txBox="1"/>
        </xdr:nvSpPr>
        <xdr:spPr>
          <a:xfrm rot="19211024">
            <a:off x="7278045" y="1851645"/>
            <a:ext cx="590226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solidFill>
                  <a:srgbClr val="7030A0"/>
                </a:solidFill>
                <a:latin typeface="Helvetica" pitchFamily="2" charset="0"/>
              </a:rPr>
              <a:t>Y362A</a:t>
            </a:r>
          </a:p>
        </xdr:txBody>
      </xdr:sp>
      <xdr:sp macro="" textlink="">
        <xdr:nvSpPr>
          <xdr:cNvPr id="224" name="TextBox 50">
            <a:extLst>
              <a:ext uri="{FF2B5EF4-FFF2-40B4-BE49-F238E27FC236}">
                <a16:creationId xmlns:a16="http://schemas.microsoft.com/office/drawing/2014/main" id="{5E7F6A14-6E8E-F99A-C065-4D2C08714535}"/>
              </a:ext>
            </a:extLst>
          </xdr:cNvPr>
          <xdr:cNvSpPr txBox="1"/>
        </xdr:nvSpPr>
        <xdr:spPr>
          <a:xfrm rot="19211024">
            <a:off x="7112025" y="1830604"/>
            <a:ext cx="59824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R244A</a:t>
            </a:r>
          </a:p>
        </xdr:txBody>
      </xdr:sp>
      <xdr:sp macro="" textlink="">
        <xdr:nvSpPr>
          <xdr:cNvPr id="225" name="TextBox 51">
            <a:extLst>
              <a:ext uri="{FF2B5EF4-FFF2-40B4-BE49-F238E27FC236}">
                <a16:creationId xmlns:a16="http://schemas.microsoft.com/office/drawing/2014/main" id="{F24FA4EE-B4D0-79CF-FB0E-937383EAA181}"/>
              </a:ext>
            </a:extLst>
          </xdr:cNvPr>
          <xdr:cNvSpPr txBox="1"/>
        </xdr:nvSpPr>
        <xdr:spPr>
          <a:xfrm rot="19211024">
            <a:off x="8977551" y="1917008"/>
            <a:ext cx="404278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WT</a:t>
            </a:r>
          </a:p>
        </xdr:txBody>
      </xdr:sp>
      <xdr:sp macro="" textlink="">
        <xdr:nvSpPr>
          <xdr:cNvPr id="226" name="TextBox 52">
            <a:extLst>
              <a:ext uri="{FF2B5EF4-FFF2-40B4-BE49-F238E27FC236}">
                <a16:creationId xmlns:a16="http://schemas.microsoft.com/office/drawing/2014/main" id="{F4D97FE8-902B-9B00-D2CB-7B3FCB3E77C4}"/>
              </a:ext>
            </a:extLst>
          </xdr:cNvPr>
          <xdr:cNvSpPr txBox="1"/>
        </xdr:nvSpPr>
        <xdr:spPr>
          <a:xfrm rot="19211024">
            <a:off x="9111343" y="1864277"/>
            <a:ext cx="590226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S352A</a:t>
            </a:r>
          </a:p>
        </xdr:txBody>
      </xdr:sp>
      <xdr:sp macro="" textlink="">
        <xdr:nvSpPr>
          <xdr:cNvPr id="227" name="TextBox 53">
            <a:extLst>
              <a:ext uri="{FF2B5EF4-FFF2-40B4-BE49-F238E27FC236}">
                <a16:creationId xmlns:a16="http://schemas.microsoft.com/office/drawing/2014/main" id="{743AD1E5-CD91-CF58-7F8C-55379D5A8C64}"/>
              </a:ext>
            </a:extLst>
          </xdr:cNvPr>
          <xdr:cNvSpPr txBox="1"/>
        </xdr:nvSpPr>
        <xdr:spPr>
          <a:xfrm rot="19211024">
            <a:off x="9275280" y="1871174"/>
            <a:ext cx="627095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solidFill>
                  <a:srgbClr val="00B050"/>
                </a:solidFill>
                <a:latin typeface="Helvetica" pitchFamily="2" charset="0"/>
              </a:rPr>
              <a:t>LWLAL</a:t>
            </a:r>
          </a:p>
        </xdr:txBody>
      </xdr:sp>
      <xdr:sp macro="" textlink="">
        <xdr:nvSpPr>
          <xdr:cNvPr id="228" name="TextBox 54">
            <a:extLst>
              <a:ext uri="{FF2B5EF4-FFF2-40B4-BE49-F238E27FC236}">
                <a16:creationId xmlns:a16="http://schemas.microsoft.com/office/drawing/2014/main" id="{768A3BFD-919E-FD69-4EB8-69F986E65A93}"/>
              </a:ext>
            </a:extLst>
          </xdr:cNvPr>
          <xdr:cNvSpPr txBox="1"/>
        </xdr:nvSpPr>
        <xdr:spPr>
          <a:xfrm rot="19211024">
            <a:off x="10005677" y="1913657"/>
            <a:ext cx="522900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R87A</a:t>
            </a:r>
          </a:p>
        </xdr:txBody>
      </xdr:sp>
      <xdr:sp macro="" textlink="">
        <xdr:nvSpPr>
          <xdr:cNvPr id="229" name="TextBox 55">
            <a:extLst>
              <a:ext uri="{FF2B5EF4-FFF2-40B4-BE49-F238E27FC236}">
                <a16:creationId xmlns:a16="http://schemas.microsoft.com/office/drawing/2014/main" id="{B6D0A1CB-B2D9-1193-C81C-FCDCD4EEEFE2}"/>
              </a:ext>
            </a:extLst>
          </xdr:cNvPr>
          <xdr:cNvSpPr txBox="1"/>
        </xdr:nvSpPr>
        <xdr:spPr>
          <a:xfrm rot="19211024">
            <a:off x="9801354" y="1905000"/>
            <a:ext cx="60465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Q325A</a:t>
            </a:r>
          </a:p>
        </xdr:txBody>
      </xdr:sp>
      <xdr:sp macro="" textlink="">
        <xdr:nvSpPr>
          <xdr:cNvPr id="230" name="TextBox 56">
            <a:extLst>
              <a:ext uri="{FF2B5EF4-FFF2-40B4-BE49-F238E27FC236}">
                <a16:creationId xmlns:a16="http://schemas.microsoft.com/office/drawing/2014/main" id="{21BD2CC4-8781-69B5-3F07-6275199B791B}"/>
              </a:ext>
            </a:extLst>
          </xdr:cNvPr>
          <xdr:cNvSpPr txBox="1"/>
        </xdr:nvSpPr>
        <xdr:spPr>
          <a:xfrm rot="19211024">
            <a:off x="9637250" y="1892102"/>
            <a:ext cx="590226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solidFill>
                  <a:srgbClr val="7030A0"/>
                </a:solidFill>
                <a:latin typeface="Helvetica" pitchFamily="2" charset="0"/>
              </a:rPr>
              <a:t>Y362A</a:t>
            </a:r>
          </a:p>
        </xdr:txBody>
      </xdr:sp>
      <xdr:sp macro="" textlink="">
        <xdr:nvSpPr>
          <xdr:cNvPr id="231" name="TextBox 58">
            <a:extLst>
              <a:ext uri="{FF2B5EF4-FFF2-40B4-BE49-F238E27FC236}">
                <a16:creationId xmlns:a16="http://schemas.microsoft.com/office/drawing/2014/main" id="{6F08E474-AB9F-146F-03EA-A7E22E4C34C4}"/>
              </a:ext>
            </a:extLst>
          </xdr:cNvPr>
          <xdr:cNvSpPr txBox="1"/>
        </xdr:nvSpPr>
        <xdr:spPr>
          <a:xfrm rot="19211024">
            <a:off x="8731349" y="1733456"/>
            <a:ext cx="936475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GFP control</a:t>
            </a:r>
          </a:p>
        </xdr:txBody>
      </xdr:sp>
      <xdr:sp macro="" textlink="">
        <xdr:nvSpPr>
          <xdr:cNvPr id="232" name="TextBox 59">
            <a:extLst>
              <a:ext uri="{FF2B5EF4-FFF2-40B4-BE49-F238E27FC236}">
                <a16:creationId xmlns:a16="http://schemas.microsoft.com/office/drawing/2014/main" id="{BB269D3A-0A4B-6E12-9342-2C36F85747B6}"/>
              </a:ext>
            </a:extLst>
          </xdr:cNvPr>
          <xdr:cNvSpPr txBox="1"/>
        </xdr:nvSpPr>
        <xdr:spPr>
          <a:xfrm rot="19211024">
            <a:off x="7782599" y="1755804"/>
            <a:ext cx="87395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PI standard</a:t>
            </a:r>
          </a:p>
        </xdr:txBody>
      </xdr:sp>
      <xdr:sp macro="" textlink="">
        <xdr:nvSpPr>
          <xdr:cNvPr id="233" name="TextBox 60">
            <a:extLst>
              <a:ext uri="{FF2B5EF4-FFF2-40B4-BE49-F238E27FC236}">
                <a16:creationId xmlns:a16="http://schemas.microsoft.com/office/drawing/2014/main" id="{DCA77023-7DE7-BCBB-1038-118821112EF3}"/>
              </a:ext>
            </a:extLst>
          </xdr:cNvPr>
          <xdr:cNvSpPr txBox="1"/>
        </xdr:nvSpPr>
        <xdr:spPr>
          <a:xfrm rot="19211024">
            <a:off x="10141066" y="1788139"/>
            <a:ext cx="87395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PI standard</a:t>
            </a:r>
          </a:p>
        </xdr:txBody>
      </xdr:sp>
      <xdr:sp macro="" textlink="">
        <xdr:nvSpPr>
          <xdr:cNvPr id="234" name="TextBox 73">
            <a:extLst>
              <a:ext uri="{FF2B5EF4-FFF2-40B4-BE49-F238E27FC236}">
                <a16:creationId xmlns:a16="http://schemas.microsoft.com/office/drawing/2014/main" id="{56804ADA-FE8C-598E-9CEE-16356925633C}"/>
              </a:ext>
            </a:extLst>
          </xdr:cNvPr>
          <xdr:cNvSpPr txBox="1"/>
        </xdr:nvSpPr>
        <xdr:spPr>
          <a:xfrm>
            <a:off x="8198964" y="4603880"/>
            <a:ext cx="56137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-Start</a:t>
            </a:r>
          </a:p>
        </xdr:txBody>
      </xdr:sp>
      <xdr:sp macro="" textlink="">
        <xdr:nvSpPr>
          <xdr:cNvPr id="235" name="TextBox 74">
            <a:extLst>
              <a:ext uri="{FF2B5EF4-FFF2-40B4-BE49-F238E27FC236}">
                <a16:creationId xmlns:a16="http://schemas.microsoft.com/office/drawing/2014/main" id="{09AC9F3C-C291-29E5-AD50-3E460ADDE4B6}"/>
              </a:ext>
            </a:extLst>
          </xdr:cNvPr>
          <xdr:cNvSpPr txBox="1"/>
        </xdr:nvSpPr>
        <xdr:spPr>
          <a:xfrm>
            <a:off x="10869136" y="4648498"/>
            <a:ext cx="56137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-Start</a:t>
            </a:r>
          </a:p>
        </xdr:txBody>
      </xdr:sp>
      <xdr:sp macro="" textlink="">
        <xdr:nvSpPr>
          <xdr:cNvPr id="236" name="TextBox 76">
            <a:extLst>
              <a:ext uri="{FF2B5EF4-FFF2-40B4-BE49-F238E27FC236}">
                <a16:creationId xmlns:a16="http://schemas.microsoft.com/office/drawing/2014/main" id="{1592F0C2-F637-A958-A755-0D6521AAC8C1}"/>
              </a:ext>
            </a:extLst>
          </xdr:cNvPr>
          <xdr:cNvSpPr txBox="1"/>
        </xdr:nvSpPr>
        <xdr:spPr>
          <a:xfrm rot="21447046">
            <a:off x="5997658" y="1943411"/>
            <a:ext cx="26000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#</a:t>
            </a:r>
          </a:p>
        </xdr:txBody>
      </xdr:sp>
      <xdr:sp macro="" textlink="">
        <xdr:nvSpPr>
          <xdr:cNvPr id="237" name="TextBox 77">
            <a:extLst>
              <a:ext uri="{FF2B5EF4-FFF2-40B4-BE49-F238E27FC236}">
                <a16:creationId xmlns:a16="http://schemas.microsoft.com/office/drawing/2014/main" id="{070E47F2-394D-5439-BE9D-E5BCC6EA2CCD}"/>
              </a:ext>
            </a:extLst>
          </xdr:cNvPr>
          <xdr:cNvSpPr txBox="1"/>
        </xdr:nvSpPr>
        <xdr:spPr>
          <a:xfrm rot="21447046">
            <a:off x="9544689" y="1979352"/>
            <a:ext cx="26000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#</a:t>
            </a:r>
          </a:p>
        </xdr:txBody>
      </xdr:sp>
    </xdr:grpSp>
    <xdr:clientData/>
  </xdr:twoCellAnchor>
  <xdr:twoCellAnchor>
    <xdr:from>
      <xdr:col>0</xdr:col>
      <xdr:colOff>0</xdr:colOff>
      <xdr:row>216</xdr:row>
      <xdr:rowOff>0</xdr:rowOff>
    </xdr:from>
    <xdr:to>
      <xdr:col>6</xdr:col>
      <xdr:colOff>485103</xdr:colOff>
      <xdr:row>249</xdr:row>
      <xdr:rowOff>75977</xdr:rowOff>
    </xdr:to>
    <xdr:grpSp>
      <xdr:nvGrpSpPr>
        <xdr:cNvPr id="238" name="Group 237">
          <a:extLst>
            <a:ext uri="{FF2B5EF4-FFF2-40B4-BE49-F238E27FC236}">
              <a16:creationId xmlns:a16="http://schemas.microsoft.com/office/drawing/2014/main" id="{B99F8F0C-543B-6E99-04B5-B7F66AAB19CD}"/>
            </a:ext>
          </a:extLst>
        </xdr:cNvPr>
        <xdr:cNvGrpSpPr/>
      </xdr:nvGrpSpPr>
      <xdr:grpSpPr>
        <a:xfrm>
          <a:off x="0" y="39452550"/>
          <a:ext cx="4373208" cy="6048152"/>
          <a:chOff x="141227" y="126191"/>
          <a:chExt cx="4142703" cy="6362477"/>
        </a:xfrm>
      </xdr:grpSpPr>
      <xdr:pic>
        <xdr:nvPicPr>
          <xdr:cNvPr id="277" name="Picture 276">
            <a:extLst>
              <a:ext uri="{FF2B5EF4-FFF2-40B4-BE49-F238E27FC236}">
                <a16:creationId xmlns:a16="http://schemas.microsoft.com/office/drawing/2014/main" id="{07844ACD-AA2E-E84B-DFDB-58AF4E315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904514" y="3233468"/>
            <a:ext cx="3250603" cy="2434300"/>
          </a:xfrm>
          <a:prstGeom prst="rect">
            <a:avLst/>
          </a:prstGeom>
          <a:ln>
            <a:solidFill>
              <a:schemeClr val="bg1">
                <a:lumMod val="75000"/>
              </a:schemeClr>
            </a:solidFill>
          </a:ln>
        </xdr:spPr>
      </xdr:pic>
      <xdr:pic>
        <xdr:nvPicPr>
          <xdr:cNvPr id="278" name="Picture 277">
            <a:extLst>
              <a:ext uri="{FF2B5EF4-FFF2-40B4-BE49-F238E27FC236}">
                <a16:creationId xmlns:a16="http://schemas.microsoft.com/office/drawing/2014/main" id="{81BB56D4-F0CB-25F3-F287-39FDFACAA1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576255" y="459408"/>
            <a:ext cx="3707675" cy="2434300"/>
          </a:xfrm>
          <a:prstGeom prst="rect">
            <a:avLst/>
          </a:prstGeom>
        </xdr:spPr>
      </xdr:pic>
      <xdr:sp macro="" textlink="">
        <xdr:nvSpPr>
          <xdr:cNvPr id="279" name="TextBox 4">
            <a:extLst>
              <a:ext uri="{FF2B5EF4-FFF2-40B4-BE49-F238E27FC236}">
                <a16:creationId xmlns:a16="http://schemas.microsoft.com/office/drawing/2014/main" id="{B8D8C27E-E589-1035-6D82-134DAF4AFD93}"/>
              </a:ext>
            </a:extLst>
          </xdr:cNvPr>
          <xdr:cNvSpPr txBox="1"/>
        </xdr:nvSpPr>
        <xdr:spPr>
          <a:xfrm>
            <a:off x="341296" y="2962070"/>
            <a:ext cx="1135247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WB: anti-GFP</a:t>
            </a:r>
          </a:p>
        </xdr:txBody>
      </xdr:sp>
      <xdr:sp macro="" textlink="">
        <xdr:nvSpPr>
          <xdr:cNvPr id="280" name="TextBox 5">
            <a:extLst>
              <a:ext uri="{FF2B5EF4-FFF2-40B4-BE49-F238E27FC236}">
                <a16:creationId xmlns:a16="http://schemas.microsoft.com/office/drawing/2014/main" id="{81FBFE6E-4F17-2B49-0D43-C62378003945}"/>
              </a:ext>
            </a:extLst>
          </xdr:cNvPr>
          <xdr:cNvSpPr txBox="1"/>
        </xdr:nvSpPr>
        <xdr:spPr>
          <a:xfrm>
            <a:off x="494247" y="3155548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Helvetica" pitchFamily="2" charset="0"/>
              </a:rPr>
              <a:t>kDa</a:t>
            </a:r>
          </a:p>
        </xdr:txBody>
      </xdr:sp>
      <xdr:sp macro="" textlink="">
        <xdr:nvSpPr>
          <xdr:cNvPr id="281" name="TextBox 6">
            <a:extLst>
              <a:ext uri="{FF2B5EF4-FFF2-40B4-BE49-F238E27FC236}">
                <a16:creationId xmlns:a16="http://schemas.microsoft.com/office/drawing/2014/main" id="{CB3EBA44-2373-E769-8A02-C0322A961901}"/>
              </a:ext>
            </a:extLst>
          </xdr:cNvPr>
          <xdr:cNvSpPr txBox="1"/>
        </xdr:nvSpPr>
        <xdr:spPr>
          <a:xfrm>
            <a:off x="513725" y="3439615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250</a:t>
            </a:r>
          </a:p>
        </xdr:txBody>
      </xdr:sp>
      <xdr:sp macro="" textlink="">
        <xdr:nvSpPr>
          <xdr:cNvPr id="282" name="TextBox 7">
            <a:extLst>
              <a:ext uri="{FF2B5EF4-FFF2-40B4-BE49-F238E27FC236}">
                <a16:creationId xmlns:a16="http://schemas.microsoft.com/office/drawing/2014/main" id="{BAC8E77D-9E15-7561-5F0A-6E2DC34060E0}"/>
              </a:ext>
            </a:extLst>
          </xdr:cNvPr>
          <xdr:cNvSpPr txBox="1"/>
        </xdr:nvSpPr>
        <xdr:spPr>
          <a:xfrm>
            <a:off x="518870" y="3868959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100</a:t>
            </a:r>
          </a:p>
        </xdr:txBody>
      </xdr:sp>
      <xdr:sp macro="" textlink="">
        <xdr:nvSpPr>
          <xdr:cNvPr id="283" name="TextBox 8">
            <a:extLst>
              <a:ext uri="{FF2B5EF4-FFF2-40B4-BE49-F238E27FC236}">
                <a16:creationId xmlns:a16="http://schemas.microsoft.com/office/drawing/2014/main" id="{610E6B0C-2A90-0B35-629E-BC33D380E860}"/>
              </a:ext>
            </a:extLst>
          </xdr:cNvPr>
          <xdr:cNvSpPr txBox="1"/>
        </xdr:nvSpPr>
        <xdr:spPr>
          <a:xfrm>
            <a:off x="494247" y="3636182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150</a:t>
            </a:r>
          </a:p>
        </xdr:txBody>
      </xdr:sp>
      <xdr:sp macro="" textlink="">
        <xdr:nvSpPr>
          <xdr:cNvPr id="284" name="TextBox 9">
            <a:extLst>
              <a:ext uri="{FF2B5EF4-FFF2-40B4-BE49-F238E27FC236}">
                <a16:creationId xmlns:a16="http://schemas.microsoft.com/office/drawing/2014/main" id="{EAC31260-7C58-965A-8F32-6F8EE83DCA3C}"/>
              </a:ext>
            </a:extLst>
          </xdr:cNvPr>
          <xdr:cNvSpPr txBox="1"/>
        </xdr:nvSpPr>
        <xdr:spPr>
          <a:xfrm>
            <a:off x="586503" y="4038474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75</a:t>
            </a:r>
          </a:p>
        </xdr:txBody>
      </xdr:sp>
      <xdr:sp macro="" textlink="">
        <xdr:nvSpPr>
          <xdr:cNvPr id="285" name="TextBox 10">
            <a:extLst>
              <a:ext uri="{FF2B5EF4-FFF2-40B4-BE49-F238E27FC236}">
                <a16:creationId xmlns:a16="http://schemas.microsoft.com/office/drawing/2014/main" id="{F5E6E1A8-9CAC-F734-3427-60AFB71E26A0}"/>
              </a:ext>
            </a:extLst>
          </xdr:cNvPr>
          <xdr:cNvSpPr txBox="1"/>
        </xdr:nvSpPr>
        <xdr:spPr>
          <a:xfrm>
            <a:off x="596793" y="4265928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50</a:t>
            </a:r>
          </a:p>
        </xdr:txBody>
      </xdr:sp>
      <xdr:sp macro="" textlink="">
        <xdr:nvSpPr>
          <xdr:cNvPr id="286" name="TextBox 11">
            <a:extLst>
              <a:ext uri="{FF2B5EF4-FFF2-40B4-BE49-F238E27FC236}">
                <a16:creationId xmlns:a16="http://schemas.microsoft.com/office/drawing/2014/main" id="{327895F4-2E69-B528-73C3-72A9BA730E78}"/>
              </a:ext>
            </a:extLst>
          </xdr:cNvPr>
          <xdr:cNvSpPr txBox="1"/>
        </xdr:nvSpPr>
        <xdr:spPr>
          <a:xfrm>
            <a:off x="596793" y="4474538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37</a:t>
            </a:r>
          </a:p>
        </xdr:txBody>
      </xdr:sp>
      <xdr:sp macro="" textlink="">
        <xdr:nvSpPr>
          <xdr:cNvPr id="287" name="TextBox 12">
            <a:extLst>
              <a:ext uri="{FF2B5EF4-FFF2-40B4-BE49-F238E27FC236}">
                <a16:creationId xmlns:a16="http://schemas.microsoft.com/office/drawing/2014/main" id="{F76261FE-CC6C-DE05-43A8-C7FCF0FE1EE6}"/>
              </a:ext>
            </a:extLst>
          </xdr:cNvPr>
          <xdr:cNvSpPr txBox="1"/>
        </xdr:nvSpPr>
        <xdr:spPr>
          <a:xfrm>
            <a:off x="596793" y="4784990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25</a:t>
            </a:r>
          </a:p>
        </xdr:txBody>
      </xdr:sp>
      <xdr:sp macro="" textlink="">
        <xdr:nvSpPr>
          <xdr:cNvPr id="288" name="TextBox 13">
            <a:extLst>
              <a:ext uri="{FF2B5EF4-FFF2-40B4-BE49-F238E27FC236}">
                <a16:creationId xmlns:a16="http://schemas.microsoft.com/office/drawing/2014/main" id="{925C8F2C-9F3B-38A3-C250-D355EB6E860B}"/>
              </a:ext>
            </a:extLst>
          </xdr:cNvPr>
          <xdr:cNvSpPr txBox="1"/>
        </xdr:nvSpPr>
        <xdr:spPr>
          <a:xfrm>
            <a:off x="586503" y="4924729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15</a:t>
            </a:r>
          </a:p>
        </xdr:txBody>
      </xdr:sp>
      <xdr:sp macro="" textlink="">
        <xdr:nvSpPr>
          <xdr:cNvPr id="289" name="TextBox 14">
            <a:extLst>
              <a:ext uri="{FF2B5EF4-FFF2-40B4-BE49-F238E27FC236}">
                <a16:creationId xmlns:a16="http://schemas.microsoft.com/office/drawing/2014/main" id="{7D68E5F9-306D-0289-E87B-7843AB1F23F8}"/>
              </a:ext>
            </a:extLst>
          </xdr:cNvPr>
          <xdr:cNvSpPr txBox="1"/>
        </xdr:nvSpPr>
        <xdr:spPr>
          <a:xfrm>
            <a:off x="586503" y="5118207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10</a:t>
            </a:r>
          </a:p>
        </xdr:txBody>
      </xdr:sp>
      <xdr:sp macro="" textlink="">
        <xdr:nvSpPr>
          <xdr:cNvPr id="290" name="TextBox 15">
            <a:extLst>
              <a:ext uri="{FF2B5EF4-FFF2-40B4-BE49-F238E27FC236}">
                <a16:creationId xmlns:a16="http://schemas.microsoft.com/office/drawing/2014/main" id="{8297D174-8955-0EE9-CCF9-0B367D44D489}"/>
              </a:ext>
            </a:extLst>
          </xdr:cNvPr>
          <xdr:cNvSpPr txBox="1"/>
        </xdr:nvSpPr>
        <xdr:spPr>
          <a:xfrm>
            <a:off x="269261" y="126191"/>
            <a:ext cx="2260555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WB: anti-GFP merged with epi</a:t>
            </a:r>
          </a:p>
        </xdr:txBody>
      </xdr:sp>
      <xdr:sp macro="" textlink="">
        <xdr:nvSpPr>
          <xdr:cNvPr id="291" name="TextBox 54">
            <a:extLst>
              <a:ext uri="{FF2B5EF4-FFF2-40B4-BE49-F238E27FC236}">
                <a16:creationId xmlns:a16="http://schemas.microsoft.com/office/drawing/2014/main" id="{002BEEE0-8FB5-B87D-88DD-233039F73E55}"/>
              </a:ext>
            </a:extLst>
          </xdr:cNvPr>
          <xdr:cNvSpPr txBox="1"/>
        </xdr:nvSpPr>
        <xdr:spPr>
          <a:xfrm rot="19211024">
            <a:off x="1415350" y="5738272"/>
            <a:ext cx="59824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solidFill>
                  <a:srgbClr val="7030A0"/>
                </a:solidFill>
                <a:latin typeface="Helvetica" pitchFamily="2" charset="0"/>
              </a:rPr>
              <a:t>N102A</a:t>
            </a:r>
          </a:p>
        </xdr:txBody>
      </xdr:sp>
      <xdr:sp macro="" textlink="">
        <xdr:nvSpPr>
          <xdr:cNvPr id="292" name="TextBox 55">
            <a:extLst>
              <a:ext uri="{FF2B5EF4-FFF2-40B4-BE49-F238E27FC236}">
                <a16:creationId xmlns:a16="http://schemas.microsoft.com/office/drawing/2014/main" id="{1B532434-60DC-CAF9-748E-721686B43D89}"/>
              </a:ext>
            </a:extLst>
          </xdr:cNvPr>
          <xdr:cNvSpPr txBox="1"/>
        </xdr:nvSpPr>
        <xdr:spPr>
          <a:xfrm rot="19211024">
            <a:off x="2323730" y="5754732"/>
            <a:ext cx="627095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W320A</a:t>
            </a:r>
          </a:p>
        </xdr:txBody>
      </xdr:sp>
      <xdr:sp macro="" textlink="">
        <xdr:nvSpPr>
          <xdr:cNvPr id="293" name="TextBox 56">
            <a:extLst>
              <a:ext uri="{FF2B5EF4-FFF2-40B4-BE49-F238E27FC236}">
                <a16:creationId xmlns:a16="http://schemas.microsoft.com/office/drawing/2014/main" id="{2D3FC3A2-B2AE-9957-983C-B2509FC9C87E}"/>
              </a:ext>
            </a:extLst>
          </xdr:cNvPr>
          <xdr:cNvSpPr txBox="1"/>
        </xdr:nvSpPr>
        <xdr:spPr>
          <a:xfrm rot="19211024">
            <a:off x="1998782" y="5731711"/>
            <a:ext cx="60465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Q325A</a:t>
            </a:r>
          </a:p>
        </xdr:txBody>
      </xdr:sp>
      <xdr:sp macro="" textlink="">
        <xdr:nvSpPr>
          <xdr:cNvPr id="294" name="TextBox 57">
            <a:extLst>
              <a:ext uri="{FF2B5EF4-FFF2-40B4-BE49-F238E27FC236}">
                <a16:creationId xmlns:a16="http://schemas.microsoft.com/office/drawing/2014/main" id="{5D91D1EA-E992-2022-9B60-2B2A1AF90BBE}"/>
              </a:ext>
            </a:extLst>
          </xdr:cNvPr>
          <xdr:cNvSpPr txBox="1"/>
        </xdr:nvSpPr>
        <xdr:spPr>
          <a:xfrm rot="19211024">
            <a:off x="1709900" y="5745495"/>
            <a:ext cx="59824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solidFill>
                  <a:srgbClr val="7030A0"/>
                </a:solidFill>
                <a:latin typeface="Helvetica" pitchFamily="2" charset="0"/>
              </a:rPr>
              <a:t>R224A</a:t>
            </a:r>
          </a:p>
        </xdr:txBody>
      </xdr:sp>
      <xdr:sp macro="" textlink="">
        <xdr:nvSpPr>
          <xdr:cNvPr id="295" name="TextBox 58">
            <a:extLst>
              <a:ext uri="{FF2B5EF4-FFF2-40B4-BE49-F238E27FC236}">
                <a16:creationId xmlns:a16="http://schemas.microsoft.com/office/drawing/2014/main" id="{F23B577B-12EA-FF0C-B8E5-77F25440D174}"/>
              </a:ext>
            </a:extLst>
          </xdr:cNvPr>
          <xdr:cNvSpPr txBox="1"/>
        </xdr:nvSpPr>
        <xdr:spPr>
          <a:xfrm rot="19211024">
            <a:off x="1035382" y="5688858"/>
            <a:ext cx="404278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WT</a:t>
            </a:r>
          </a:p>
        </xdr:txBody>
      </xdr:sp>
      <xdr:sp macro="" textlink="">
        <xdr:nvSpPr>
          <xdr:cNvPr id="296" name="TextBox 59">
            <a:extLst>
              <a:ext uri="{FF2B5EF4-FFF2-40B4-BE49-F238E27FC236}">
                <a16:creationId xmlns:a16="http://schemas.microsoft.com/office/drawing/2014/main" id="{7B459146-5BA6-B307-0582-970243ADB888}"/>
              </a:ext>
            </a:extLst>
          </xdr:cNvPr>
          <xdr:cNvSpPr txBox="1"/>
        </xdr:nvSpPr>
        <xdr:spPr>
          <a:xfrm>
            <a:off x="3231797" y="5667768"/>
            <a:ext cx="284052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latin typeface="Helvetica" pitchFamily="2" charset="0"/>
              </a:rPr>
              <a:t>#</a:t>
            </a:r>
          </a:p>
        </xdr:txBody>
      </xdr:sp>
      <xdr:sp macro="" textlink="">
        <xdr:nvSpPr>
          <xdr:cNvPr id="297" name="TextBox 60">
            <a:extLst>
              <a:ext uri="{FF2B5EF4-FFF2-40B4-BE49-F238E27FC236}">
                <a16:creationId xmlns:a16="http://schemas.microsoft.com/office/drawing/2014/main" id="{9B7C25CA-12F1-5289-34E6-1ED408855440}"/>
              </a:ext>
            </a:extLst>
          </xdr:cNvPr>
          <xdr:cNvSpPr txBox="1"/>
        </xdr:nvSpPr>
        <xdr:spPr>
          <a:xfrm rot="19211024">
            <a:off x="1111385" y="5710325"/>
            <a:ext cx="590226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Y341A</a:t>
            </a:r>
          </a:p>
        </xdr:txBody>
      </xdr:sp>
      <xdr:sp macro="" textlink="">
        <xdr:nvSpPr>
          <xdr:cNvPr id="298" name="TextBox 61">
            <a:extLst>
              <a:ext uri="{FF2B5EF4-FFF2-40B4-BE49-F238E27FC236}">
                <a16:creationId xmlns:a16="http://schemas.microsoft.com/office/drawing/2014/main" id="{4EBC9608-13AE-1FEF-6D93-1837A812423D}"/>
              </a:ext>
            </a:extLst>
          </xdr:cNvPr>
          <xdr:cNvSpPr txBox="1"/>
        </xdr:nvSpPr>
        <xdr:spPr>
          <a:xfrm rot="19211024">
            <a:off x="2683873" y="5738271"/>
            <a:ext cx="590226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Y333A</a:t>
            </a:r>
          </a:p>
        </xdr:txBody>
      </xdr:sp>
      <xdr:sp macro="" textlink="">
        <xdr:nvSpPr>
          <xdr:cNvPr id="299" name="TextBox 62">
            <a:extLst>
              <a:ext uri="{FF2B5EF4-FFF2-40B4-BE49-F238E27FC236}">
                <a16:creationId xmlns:a16="http://schemas.microsoft.com/office/drawing/2014/main" id="{AE325052-B139-F36F-A719-8DDB1FD4E065}"/>
              </a:ext>
            </a:extLst>
          </xdr:cNvPr>
          <xdr:cNvSpPr txBox="1"/>
        </xdr:nvSpPr>
        <xdr:spPr>
          <a:xfrm>
            <a:off x="141227" y="399414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Helvetica" pitchFamily="2" charset="0"/>
              </a:rPr>
              <a:t>kDa</a:t>
            </a:r>
          </a:p>
        </xdr:txBody>
      </xdr:sp>
      <xdr:sp macro="" textlink="">
        <xdr:nvSpPr>
          <xdr:cNvPr id="300" name="TextBox 63">
            <a:extLst>
              <a:ext uri="{FF2B5EF4-FFF2-40B4-BE49-F238E27FC236}">
                <a16:creationId xmlns:a16="http://schemas.microsoft.com/office/drawing/2014/main" id="{830004FC-E68E-616F-7E9B-522DF25AD391}"/>
              </a:ext>
            </a:extLst>
          </xdr:cNvPr>
          <xdr:cNvSpPr txBox="1"/>
        </xdr:nvSpPr>
        <xdr:spPr>
          <a:xfrm>
            <a:off x="160705" y="683481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250</a:t>
            </a:r>
          </a:p>
        </xdr:txBody>
      </xdr:sp>
      <xdr:sp macro="" textlink="">
        <xdr:nvSpPr>
          <xdr:cNvPr id="301" name="TextBox 64">
            <a:extLst>
              <a:ext uri="{FF2B5EF4-FFF2-40B4-BE49-F238E27FC236}">
                <a16:creationId xmlns:a16="http://schemas.microsoft.com/office/drawing/2014/main" id="{0B2EDFB1-2D21-5209-C5B2-997020A610F9}"/>
              </a:ext>
            </a:extLst>
          </xdr:cNvPr>
          <xdr:cNvSpPr txBox="1"/>
        </xdr:nvSpPr>
        <xdr:spPr>
          <a:xfrm>
            <a:off x="165850" y="1112825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100</a:t>
            </a:r>
          </a:p>
        </xdr:txBody>
      </xdr:sp>
      <xdr:sp macro="" textlink="">
        <xdr:nvSpPr>
          <xdr:cNvPr id="302" name="TextBox 65">
            <a:extLst>
              <a:ext uri="{FF2B5EF4-FFF2-40B4-BE49-F238E27FC236}">
                <a16:creationId xmlns:a16="http://schemas.microsoft.com/office/drawing/2014/main" id="{DAE88414-5574-EBA1-6036-71427E6E9FD9}"/>
              </a:ext>
            </a:extLst>
          </xdr:cNvPr>
          <xdr:cNvSpPr txBox="1"/>
        </xdr:nvSpPr>
        <xdr:spPr>
          <a:xfrm>
            <a:off x="141227" y="880048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150</a:t>
            </a:r>
          </a:p>
        </xdr:txBody>
      </xdr:sp>
      <xdr:sp macro="" textlink="">
        <xdr:nvSpPr>
          <xdr:cNvPr id="303" name="TextBox 66">
            <a:extLst>
              <a:ext uri="{FF2B5EF4-FFF2-40B4-BE49-F238E27FC236}">
                <a16:creationId xmlns:a16="http://schemas.microsoft.com/office/drawing/2014/main" id="{3C5B7781-4713-1633-1DA9-1FE972D2D2D1}"/>
              </a:ext>
            </a:extLst>
          </xdr:cNvPr>
          <xdr:cNvSpPr txBox="1"/>
        </xdr:nvSpPr>
        <xdr:spPr>
          <a:xfrm>
            <a:off x="233483" y="1282340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75</a:t>
            </a:r>
          </a:p>
        </xdr:txBody>
      </xdr:sp>
      <xdr:sp macro="" textlink="">
        <xdr:nvSpPr>
          <xdr:cNvPr id="304" name="TextBox 67">
            <a:extLst>
              <a:ext uri="{FF2B5EF4-FFF2-40B4-BE49-F238E27FC236}">
                <a16:creationId xmlns:a16="http://schemas.microsoft.com/office/drawing/2014/main" id="{4CEC0913-7FD2-3F52-9451-4BA906B0287F}"/>
              </a:ext>
            </a:extLst>
          </xdr:cNvPr>
          <xdr:cNvSpPr txBox="1"/>
        </xdr:nvSpPr>
        <xdr:spPr>
          <a:xfrm>
            <a:off x="243773" y="1509794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50</a:t>
            </a:r>
          </a:p>
        </xdr:txBody>
      </xdr:sp>
      <xdr:sp macro="" textlink="">
        <xdr:nvSpPr>
          <xdr:cNvPr id="305" name="TextBox 68">
            <a:extLst>
              <a:ext uri="{FF2B5EF4-FFF2-40B4-BE49-F238E27FC236}">
                <a16:creationId xmlns:a16="http://schemas.microsoft.com/office/drawing/2014/main" id="{3339A7F1-FDA0-D051-F23F-68F4A8AD1875}"/>
              </a:ext>
            </a:extLst>
          </xdr:cNvPr>
          <xdr:cNvSpPr txBox="1"/>
        </xdr:nvSpPr>
        <xdr:spPr>
          <a:xfrm>
            <a:off x="243773" y="1718404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37</a:t>
            </a:r>
          </a:p>
        </xdr:txBody>
      </xdr:sp>
      <xdr:sp macro="" textlink="">
        <xdr:nvSpPr>
          <xdr:cNvPr id="306" name="TextBox 69">
            <a:extLst>
              <a:ext uri="{FF2B5EF4-FFF2-40B4-BE49-F238E27FC236}">
                <a16:creationId xmlns:a16="http://schemas.microsoft.com/office/drawing/2014/main" id="{3F8C9D6C-CBD3-ED03-33AD-78334676F5CA}"/>
              </a:ext>
            </a:extLst>
          </xdr:cNvPr>
          <xdr:cNvSpPr txBox="1"/>
        </xdr:nvSpPr>
        <xdr:spPr>
          <a:xfrm>
            <a:off x="243773" y="2028856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25</a:t>
            </a:r>
          </a:p>
        </xdr:txBody>
      </xdr:sp>
      <xdr:sp macro="" textlink="">
        <xdr:nvSpPr>
          <xdr:cNvPr id="307" name="TextBox 70">
            <a:extLst>
              <a:ext uri="{FF2B5EF4-FFF2-40B4-BE49-F238E27FC236}">
                <a16:creationId xmlns:a16="http://schemas.microsoft.com/office/drawing/2014/main" id="{14FCF2D9-4C16-2847-6009-EABBE141B939}"/>
              </a:ext>
            </a:extLst>
          </xdr:cNvPr>
          <xdr:cNvSpPr txBox="1"/>
        </xdr:nvSpPr>
        <xdr:spPr>
          <a:xfrm>
            <a:off x="233483" y="2168595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15</a:t>
            </a:r>
          </a:p>
        </xdr:txBody>
      </xdr:sp>
      <xdr:sp macro="" textlink="">
        <xdr:nvSpPr>
          <xdr:cNvPr id="308" name="TextBox 71">
            <a:extLst>
              <a:ext uri="{FF2B5EF4-FFF2-40B4-BE49-F238E27FC236}">
                <a16:creationId xmlns:a16="http://schemas.microsoft.com/office/drawing/2014/main" id="{DD46F48E-A829-C623-1ACA-6BF497897F77}"/>
              </a:ext>
            </a:extLst>
          </xdr:cNvPr>
          <xdr:cNvSpPr txBox="1"/>
        </xdr:nvSpPr>
        <xdr:spPr>
          <a:xfrm>
            <a:off x="233483" y="2362073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10</a:t>
            </a:r>
          </a:p>
        </xdr:txBody>
      </xdr:sp>
      <xdr:sp macro="" textlink="">
        <xdr:nvSpPr>
          <xdr:cNvPr id="309" name="TextBox 72">
            <a:extLst>
              <a:ext uri="{FF2B5EF4-FFF2-40B4-BE49-F238E27FC236}">
                <a16:creationId xmlns:a16="http://schemas.microsoft.com/office/drawing/2014/main" id="{8CB3443B-3587-CEF5-2AC3-8459CF4E860A}"/>
              </a:ext>
            </a:extLst>
          </xdr:cNvPr>
          <xdr:cNvSpPr txBox="1"/>
        </xdr:nvSpPr>
        <xdr:spPr>
          <a:xfrm>
            <a:off x="3543430" y="5667768"/>
            <a:ext cx="284052" cy="30777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400">
                <a:latin typeface="Helvetica" pitchFamily="2" charset="0"/>
              </a:rPr>
              <a:t>#</a:t>
            </a:r>
          </a:p>
        </xdr:txBody>
      </xdr:sp>
      <xdr:sp macro="" textlink="">
        <xdr:nvSpPr>
          <xdr:cNvPr id="310" name="TextBox 73">
            <a:extLst>
              <a:ext uri="{FF2B5EF4-FFF2-40B4-BE49-F238E27FC236}">
                <a16:creationId xmlns:a16="http://schemas.microsoft.com/office/drawing/2014/main" id="{B790106E-EDBD-26E3-05A9-C4BFBC1736A0}"/>
              </a:ext>
            </a:extLst>
          </xdr:cNvPr>
          <xdr:cNvSpPr txBox="1"/>
        </xdr:nvSpPr>
        <xdr:spPr>
          <a:xfrm>
            <a:off x="929012" y="6234752"/>
            <a:ext cx="216277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# Lanes not relevant to this study</a:t>
            </a:r>
          </a:p>
        </xdr:txBody>
      </xdr:sp>
    </xdr:grpSp>
    <xdr:clientData/>
  </xdr:twoCellAnchor>
  <xdr:twoCellAnchor>
    <xdr:from>
      <xdr:col>7</xdr:col>
      <xdr:colOff>373263</xdr:colOff>
      <xdr:row>218</xdr:row>
      <xdr:rowOff>109164</xdr:rowOff>
    </xdr:from>
    <xdr:to>
      <xdr:col>18</xdr:col>
      <xdr:colOff>173459</xdr:colOff>
      <xdr:row>238</xdr:row>
      <xdr:rowOff>168990</xdr:rowOff>
    </xdr:to>
    <xdr:grpSp>
      <xdr:nvGrpSpPr>
        <xdr:cNvPr id="239" name="Group 238">
          <a:extLst>
            <a:ext uri="{FF2B5EF4-FFF2-40B4-BE49-F238E27FC236}">
              <a16:creationId xmlns:a16="http://schemas.microsoft.com/office/drawing/2014/main" id="{F786CC3C-F397-D148-53A2-2F233C889C2A}"/>
            </a:ext>
          </a:extLst>
        </xdr:cNvPr>
        <xdr:cNvGrpSpPr/>
      </xdr:nvGrpSpPr>
      <xdr:grpSpPr>
        <a:xfrm>
          <a:off x="4895733" y="39927474"/>
          <a:ext cx="6818216" cy="3679326"/>
          <a:chOff x="4781690" y="616355"/>
          <a:chExt cx="6505796" cy="3869826"/>
        </a:xfrm>
      </xdr:grpSpPr>
      <xdr:pic>
        <xdr:nvPicPr>
          <xdr:cNvPr id="240" name="Picture 239">
            <a:extLst>
              <a:ext uri="{FF2B5EF4-FFF2-40B4-BE49-F238E27FC236}">
                <a16:creationId xmlns:a16="http://schemas.microsoft.com/office/drawing/2014/main" id="{BB747EF4-F14C-F648-2405-A4DB007EF6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4829085" y="1491143"/>
            <a:ext cx="3308412" cy="2995038"/>
          </a:xfrm>
          <a:prstGeom prst="rect">
            <a:avLst/>
          </a:prstGeom>
          <a:ln>
            <a:solidFill>
              <a:schemeClr val="bg1">
                <a:lumMod val="75000"/>
              </a:schemeClr>
            </a:solidFill>
          </a:ln>
        </xdr:spPr>
      </xdr:pic>
      <xdr:pic>
        <xdr:nvPicPr>
          <xdr:cNvPr id="241" name="Picture 240">
            <a:extLst>
              <a:ext uri="{FF2B5EF4-FFF2-40B4-BE49-F238E27FC236}">
                <a16:creationId xmlns:a16="http://schemas.microsoft.com/office/drawing/2014/main" id="{DDE853E1-B1DA-5CB7-53F4-8204AC1D05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8717904" y="1479500"/>
            <a:ext cx="2044076" cy="2995038"/>
          </a:xfrm>
          <a:prstGeom prst="rect">
            <a:avLst/>
          </a:prstGeom>
          <a:ln>
            <a:solidFill>
              <a:schemeClr val="bg1">
                <a:lumMod val="75000"/>
              </a:schemeClr>
            </a:solidFill>
          </a:ln>
        </xdr:spPr>
      </xdr:pic>
      <xdr:sp macro="" textlink="">
        <xdr:nvSpPr>
          <xdr:cNvPr id="242" name="TextBox 76">
            <a:extLst>
              <a:ext uri="{FF2B5EF4-FFF2-40B4-BE49-F238E27FC236}">
                <a16:creationId xmlns:a16="http://schemas.microsoft.com/office/drawing/2014/main" id="{DEF72439-80DD-4B95-CFDD-DF62A730A9C0}"/>
              </a:ext>
            </a:extLst>
          </xdr:cNvPr>
          <xdr:cNvSpPr txBox="1"/>
        </xdr:nvSpPr>
        <xdr:spPr>
          <a:xfrm rot="19211024">
            <a:off x="5607744" y="1168032"/>
            <a:ext cx="59824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solidFill>
                  <a:srgbClr val="7030A0"/>
                </a:solidFill>
                <a:latin typeface="Helvetica" pitchFamily="2" charset="0"/>
              </a:rPr>
              <a:t>N102A</a:t>
            </a:r>
          </a:p>
        </xdr:txBody>
      </xdr:sp>
      <xdr:sp macro="" textlink="">
        <xdr:nvSpPr>
          <xdr:cNvPr id="243" name="TextBox 77">
            <a:extLst>
              <a:ext uri="{FF2B5EF4-FFF2-40B4-BE49-F238E27FC236}">
                <a16:creationId xmlns:a16="http://schemas.microsoft.com/office/drawing/2014/main" id="{F095DE2C-F1C4-8F0C-8F4C-0B04693AE688}"/>
              </a:ext>
            </a:extLst>
          </xdr:cNvPr>
          <xdr:cNvSpPr txBox="1"/>
        </xdr:nvSpPr>
        <xdr:spPr>
          <a:xfrm rot="19211024">
            <a:off x="6151849" y="1179252"/>
            <a:ext cx="627095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W320A</a:t>
            </a:r>
          </a:p>
        </xdr:txBody>
      </xdr:sp>
      <xdr:sp macro="" textlink="">
        <xdr:nvSpPr>
          <xdr:cNvPr id="244" name="TextBox 78">
            <a:extLst>
              <a:ext uri="{FF2B5EF4-FFF2-40B4-BE49-F238E27FC236}">
                <a16:creationId xmlns:a16="http://schemas.microsoft.com/office/drawing/2014/main" id="{95225383-7657-560D-CF08-D87CCC5D62F8}"/>
              </a:ext>
            </a:extLst>
          </xdr:cNvPr>
          <xdr:cNvSpPr txBox="1"/>
        </xdr:nvSpPr>
        <xdr:spPr>
          <a:xfrm rot="19211024">
            <a:off x="5983478" y="1174200"/>
            <a:ext cx="60465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Q325A</a:t>
            </a:r>
          </a:p>
        </xdr:txBody>
      </xdr:sp>
      <xdr:sp macro="" textlink="">
        <xdr:nvSpPr>
          <xdr:cNvPr id="245" name="TextBox 79">
            <a:extLst>
              <a:ext uri="{FF2B5EF4-FFF2-40B4-BE49-F238E27FC236}">
                <a16:creationId xmlns:a16="http://schemas.microsoft.com/office/drawing/2014/main" id="{3504293D-F780-26BF-51D1-211919390612}"/>
              </a:ext>
            </a:extLst>
          </xdr:cNvPr>
          <xdr:cNvSpPr txBox="1"/>
        </xdr:nvSpPr>
        <xdr:spPr>
          <a:xfrm rot="19211024">
            <a:off x="5811237" y="1179252"/>
            <a:ext cx="59824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solidFill>
                  <a:srgbClr val="7030A0"/>
                </a:solidFill>
                <a:latin typeface="Helvetica" pitchFamily="2" charset="0"/>
              </a:rPr>
              <a:t>R224A</a:t>
            </a:r>
          </a:p>
        </xdr:txBody>
      </xdr:sp>
      <xdr:sp macro="" textlink="">
        <xdr:nvSpPr>
          <xdr:cNvPr id="246" name="TextBox 80">
            <a:extLst>
              <a:ext uri="{FF2B5EF4-FFF2-40B4-BE49-F238E27FC236}">
                <a16:creationId xmlns:a16="http://schemas.microsoft.com/office/drawing/2014/main" id="{6F74F091-31BC-A1BF-B7DE-4B0A554E73BB}"/>
              </a:ext>
            </a:extLst>
          </xdr:cNvPr>
          <xdr:cNvSpPr txBox="1"/>
        </xdr:nvSpPr>
        <xdr:spPr>
          <a:xfrm rot="19211024">
            <a:off x="5290257" y="1222275"/>
            <a:ext cx="404278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WT</a:t>
            </a:r>
          </a:p>
        </xdr:txBody>
      </xdr:sp>
      <xdr:sp macro="" textlink="">
        <xdr:nvSpPr>
          <xdr:cNvPr id="247" name="TextBox 81">
            <a:extLst>
              <a:ext uri="{FF2B5EF4-FFF2-40B4-BE49-F238E27FC236}">
                <a16:creationId xmlns:a16="http://schemas.microsoft.com/office/drawing/2014/main" id="{00031B93-46BA-E500-C3B5-4BEB0A650317}"/>
              </a:ext>
            </a:extLst>
          </xdr:cNvPr>
          <xdr:cNvSpPr txBox="1"/>
        </xdr:nvSpPr>
        <xdr:spPr>
          <a:xfrm rot="19211024">
            <a:off x="5024158" y="1051885"/>
            <a:ext cx="936475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GFP control</a:t>
            </a:r>
          </a:p>
        </xdr:txBody>
      </xdr:sp>
      <xdr:sp macro="" textlink="">
        <xdr:nvSpPr>
          <xdr:cNvPr id="248" name="TextBox 82">
            <a:extLst>
              <a:ext uri="{FF2B5EF4-FFF2-40B4-BE49-F238E27FC236}">
                <a16:creationId xmlns:a16="http://schemas.microsoft.com/office/drawing/2014/main" id="{26D33AC8-FBC7-1387-3324-FB37C7E90EEF}"/>
              </a:ext>
            </a:extLst>
          </xdr:cNvPr>
          <xdr:cNvSpPr txBox="1"/>
        </xdr:nvSpPr>
        <xdr:spPr>
          <a:xfrm rot="19211024">
            <a:off x="9589322" y="1129060"/>
            <a:ext cx="59824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solidFill>
                  <a:srgbClr val="7030A0"/>
                </a:solidFill>
                <a:latin typeface="Helvetica" pitchFamily="2" charset="0"/>
              </a:rPr>
              <a:t>N102A</a:t>
            </a:r>
          </a:p>
        </xdr:txBody>
      </xdr:sp>
      <xdr:sp macro="" textlink="">
        <xdr:nvSpPr>
          <xdr:cNvPr id="249" name="TextBox 83">
            <a:extLst>
              <a:ext uri="{FF2B5EF4-FFF2-40B4-BE49-F238E27FC236}">
                <a16:creationId xmlns:a16="http://schemas.microsoft.com/office/drawing/2014/main" id="{C2385AE9-DCFC-F383-9FED-364D9A1B1552}"/>
              </a:ext>
            </a:extLst>
          </xdr:cNvPr>
          <xdr:cNvSpPr txBox="1"/>
        </xdr:nvSpPr>
        <xdr:spPr>
          <a:xfrm rot="19211024">
            <a:off x="10133427" y="1140280"/>
            <a:ext cx="627095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W320A</a:t>
            </a:r>
          </a:p>
        </xdr:txBody>
      </xdr:sp>
      <xdr:sp macro="" textlink="">
        <xdr:nvSpPr>
          <xdr:cNvPr id="250" name="TextBox 84">
            <a:extLst>
              <a:ext uri="{FF2B5EF4-FFF2-40B4-BE49-F238E27FC236}">
                <a16:creationId xmlns:a16="http://schemas.microsoft.com/office/drawing/2014/main" id="{E573BCA6-DB67-8E01-74B7-1CB4796BACA4}"/>
              </a:ext>
            </a:extLst>
          </xdr:cNvPr>
          <xdr:cNvSpPr txBox="1"/>
        </xdr:nvSpPr>
        <xdr:spPr>
          <a:xfrm rot="19211024">
            <a:off x="9965056" y="1135228"/>
            <a:ext cx="60465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Q325A</a:t>
            </a:r>
          </a:p>
        </xdr:txBody>
      </xdr:sp>
      <xdr:sp macro="" textlink="">
        <xdr:nvSpPr>
          <xdr:cNvPr id="251" name="TextBox 85">
            <a:extLst>
              <a:ext uri="{FF2B5EF4-FFF2-40B4-BE49-F238E27FC236}">
                <a16:creationId xmlns:a16="http://schemas.microsoft.com/office/drawing/2014/main" id="{31FEE546-FDCC-898A-2440-66BFC2DE2736}"/>
              </a:ext>
            </a:extLst>
          </xdr:cNvPr>
          <xdr:cNvSpPr txBox="1"/>
        </xdr:nvSpPr>
        <xdr:spPr>
          <a:xfrm rot="19211024">
            <a:off x="9792815" y="1140280"/>
            <a:ext cx="59824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solidFill>
                  <a:srgbClr val="7030A0"/>
                </a:solidFill>
                <a:latin typeface="Helvetica" pitchFamily="2" charset="0"/>
              </a:rPr>
              <a:t>R224A</a:t>
            </a:r>
          </a:p>
        </xdr:txBody>
      </xdr:sp>
      <xdr:sp macro="" textlink="">
        <xdr:nvSpPr>
          <xdr:cNvPr id="252" name="TextBox 86">
            <a:extLst>
              <a:ext uri="{FF2B5EF4-FFF2-40B4-BE49-F238E27FC236}">
                <a16:creationId xmlns:a16="http://schemas.microsoft.com/office/drawing/2014/main" id="{547D731E-4089-5559-0F9C-0C9A8C1AA9F2}"/>
              </a:ext>
            </a:extLst>
          </xdr:cNvPr>
          <xdr:cNvSpPr txBox="1"/>
        </xdr:nvSpPr>
        <xdr:spPr>
          <a:xfrm rot="19211024">
            <a:off x="9271835" y="1183303"/>
            <a:ext cx="404278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WT</a:t>
            </a:r>
          </a:p>
        </xdr:txBody>
      </xdr:sp>
      <xdr:sp macro="" textlink="">
        <xdr:nvSpPr>
          <xdr:cNvPr id="253" name="TextBox 87">
            <a:extLst>
              <a:ext uri="{FF2B5EF4-FFF2-40B4-BE49-F238E27FC236}">
                <a16:creationId xmlns:a16="http://schemas.microsoft.com/office/drawing/2014/main" id="{4E27AF32-29A9-DB74-9CD7-7BA627E70587}"/>
              </a:ext>
            </a:extLst>
          </xdr:cNvPr>
          <xdr:cNvSpPr txBox="1"/>
        </xdr:nvSpPr>
        <xdr:spPr>
          <a:xfrm rot="19211024">
            <a:off x="6799213" y="1152595"/>
            <a:ext cx="59824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solidFill>
                  <a:srgbClr val="7030A0"/>
                </a:solidFill>
                <a:latin typeface="Helvetica" pitchFamily="2" charset="0"/>
              </a:rPr>
              <a:t>N102A</a:t>
            </a:r>
          </a:p>
        </xdr:txBody>
      </xdr:sp>
      <xdr:sp macro="" textlink="">
        <xdr:nvSpPr>
          <xdr:cNvPr id="254" name="TextBox 88">
            <a:extLst>
              <a:ext uri="{FF2B5EF4-FFF2-40B4-BE49-F238E27FC236}">
                <a16:creationId xmlns:a16="http://schemas.microsoft.com/office/drawing/2014/main" id="{53715D75-BECB-DDAB-F3E1-52C919E5C973}"/>
              </a:ext>
            </a:extLst>
          </xdr:cNvPr>
          <xdr:cNvSpPr txBox="1"/>
        </xdr:nvSpPr>
        <xdr:spPr>
          <a:xfrm rot="19211024">
            <a:off x="7343318" y="1163815"/>
            <a:ext cx="627095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W320A</a:t>
            </a:r>
          </a:p>
        </xdr:txBody>
      </xdr:sp>
      <xdr:sp macro="" textlink="">
        <xdr:nvSpPr>
          <xdr:cNvPr id="255" name="TextBox 89">
            <a:extLst>
              <a:ext uri="{FF2B5EF4-FFF2-40B4-BE49-F238E27FC236}">
                <a16:creationId xmlns:a16="http://schemas.microsoft.com/office/drawing/2014/main" id="{0D7047A1-4309-8222-1C32-876FE9E9DAFB}"/>
              </a:ext>
            </a:extLst>
          </xdr:cNvPr>
          <xdr:cNvSpPr txBox="1"/>
        </xdr:nvSpPr>
        <xdr:spPr>
          <a:xfrm rot="19211024">
            <a:off x="7174947" y="1158763"/>
            <a:ext cx="60465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Q325A</a:t>
            </a:r>
          </a:p>
        </xdr:txBody>
      </xdr:sp>
      <xdr:sp macro="" textlink="">
        <xdr:nvSpPr>
          <xdr:cNvPr id="256" name="TextBox 90">
            <a:extLst>
              <a:ext uri="{FF2B5EF4-FFF2-40B4-BE49-F238E27FC236}">
                <a16:creationId xmlns:a16="http://schemas.microsoft.com/office/drawing/2014/main" id="{5257D5A9-A943-DE71-C615-C8C460A05EB9}"/>
              </a:ext>
            </a:extLst>
          </xdr:cNvPr>
          <xdr:cNvSpPr txBox="1"/>
        </xdr:nvSpPr>
        <xdr:spPr>
          <a:xfrm rot="19211024">
            <a:off x="7002706" y="1163815"/>
            <a:ext cx="59824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solidFill>
                  <a:srgbClr val="7030A0"/>
                </a:solidFill>
                <a:latin typeface="Helvetica" pitchFamily="2" charset="0"/>
              </a:rPr>
              <a:t>R224A</a:t>
            </a:r>
          </a:p>
        </xdr:txBody>
      </xdr:sp>
      <xdr:sp macro="" textlink="">
        <xdr:nvSpPr>
          <xdr:cNvPr id="257" name="TextBox 91">
            <a:extLst>
              <a:ext uri="{FF2B5EF4-FFF2-40B4-BE49-F238E27FC236}">
                <a16:creationId xmlns:a16="http://schemas.microsoft.com/office/drawing/2014/main" id="{25E0F9B6-7FFB-698A-F579-EEAB0D74B2FF}"/>
              </a:ext>
            </a:extLst>
          </xdr:cNvPr>
          <xdr:cNvSpPr txBox="1"/>
        </xdr:nvSpPr>
        <xdr:spPr>
          <a:xfrm rot="19211024">
            <a:off x="6497456" y="1260230"/>
            <a:ext cx="404278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WT</a:t>
            </a:r>
          </a:p>
        </xdr:txBody>
      </xdr:sp>
      <xdr:sp macro="" textlink="">
        <xdr:nvSpPr>
          <xdr:cNvPr id="258" name="TextBox 92">
            <a:extLst>
              <a:ext uri="{FF2B5EF4-FFF2-40B4-BE49-F238E27FC236}">
                <a16:creationId xmlns:a16="http://schemas.microsoft.com/office/drawing/2014/main" id="{20877F78-F107-2DC4-96F1-ED960E4EAE02}"/>
              </a:ext>
            </a:extLst>
          </xdr:cNvPr>
          <xdr:cNvSpPr txBox="1"/>
        </xdr:nvSpPr>
        <xdr:spPr>
          <a:xfrm rot="19211024">
            <a:off x="8970259" y="1041297"/>
            <a:ext cx="936475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GFP control</a:t>
            </a:r>
          </a:p>
        </xdr:txBody>
      </xdr:sp>
      <xdr:cxnSp macro="">
        <xdr:nvCxnSpPr>
          <xdr:cNvPr id="259" name="Straight Connector 258">
            <a:extLst>
              <a:ext uri="{FF2B5EF4-FFF2-40B4-BE49-F238E27FC236}">
                <a16:creationId xmlns:a16="http://schemas.microsoft.com/office/drawing/2014/main" id="{5D69D8AA-541A-C924-1DA7-4E105059D4EC}"/>
              </a:ext>
            </a:extLst>
          </xdr:cNvPr>
          <xdr:cNvCxnSpPr>
            <a:cxnSpLocks/>
          </xdr:cNvCxnSpPr>
        </xdr:nvCxnSpPr>
        <xdr:spPr>
          <a:xfrm>
            <a:off x="9476080" y="890185"/>
            <a:ext cx="120145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60" name="TextBox 94">
            <a:extLst>
              <a:ext uri="{FF2B5EF4-FFF2-40B4-BE49-F238E27FC236}">
                <a16:creationId xmlns:a16="http://schemas.microsoft.com/office/drawing/2014/main" id="{3B25BDE4-6BA0-E9CE-3BC7-325A01945597}"/>
              </a:ext>
            </a:extLst>
          </xdr:cNvPr>
          <xdr:cNvSpPr txBox="1"/>
        </xdr:nvSpPr>
        <xdr:spPr>
          <a:xfrm>
            <a:off x="9608772" y="616355"/>
            <a:ext cx="86113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Replicate 3</a:t>
            </a:r>
          </a:p>
        </xdr:txBody>
      </xdr:sp>
      <xdr:cxnSp macro="">
        <xdr:nvCxnSpPr>
          <xdr:cNvPr id="261" name="Straight Connector 260">
            <a:extLst>
              <a:ext uri="{FF2B5EF4-FFF2-40B4-BE49-F238E27FC236}">
                <a16:creationId xmlns:a16="http://schemas.microsoft.com/office/drawing/2014/main" id="{F0B027B6-165F-81CC-167A-CD61A71B3B70}"/>
              </a:ext>
            </a:extLst>
          </xdr:cNvPr>
          <xdr:cNvCxnSpPr>
            <a:cxnSpLocks/>
          </xdr:cNvCxnSpPr>
        </xdr:nvCxnSpPr>
        <xdr:spPr>
          <a:xfrm>
            <a:off x="5688651" y="877993"/>
            <a:ext cx="1111713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62" name="TextBox 96">
            <a:extLst>
              <a:ext uri="{FF2B5EF4-FFF2-40B4-BE49-F238E27FC236}">
                <a16:creationId xmlns:a16="http://schemas.microsoft.com/office/drawing/2014/main" id="{55F31E49-BC13-32A9-3B18-ACFB59DBDC9A}"/>
              </a:ext>
            </a:extLst>
          </xdr:cNvPr>
          <xdr:cNvSpPr txBox="1"/>
        </xdr:nvSpPr>
        <xdr:spPr>
          <a:xfrm>
            <a:off x="5688651" y="616355"/>
            <a:ext cx="86113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Replicate 1</a:t>
            </a:r>
          </a:p>
        </xdr:txBody>
      </xdr:sp>
      <xdr:cxnSp macro="">
        <xdr:nvCxnSpPr>
          <xdr:cNvPr id="263" name="Straight Connector 262">
            <a:extLst>
              <a:ext uri="{FF2B5EF4-FFF2-40B4-BE49-F238E27FC236}">
                <a16:creationId xmlns:a16="http://schemas.microsoft.com/office/drawing/2014/main" id="{E0441800-FA66-DABE-DE23-9F82D2BBCF0F}"/>
              </a:ext>
            </a:extLst>
          </xdr:cNvPr>
          <xdr:cNvCxnSpPr>
            <a:cxnSpLocks/>
          </xdr:cNvCxnSpPr>
        </xdr:nvCxnSpPr>
        <xdr:spPr>
          <a:xfrm>
            <a:off x="6919107" y="887048"/>
            <a:ext cx="135636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64" name="TextBox 98">
            <a:extLst>
              <a:ext uri="{FF2B5EF4-FFF2-40B4-BE49-F238E27FC236}">
                <a16:creationId xmlns:a16="http://schemas.microsoft.com/office/drawing/2014/main" id="{954C932D-7039-D6D9-ED53-E52F3773FC6D}"/>
              </a:ext>
            </a:extLst>
          </xdr:cNvPr>
          <xdr:cNvSpPr txBox="1"/>
        </xdr:nvSpPr>
        <xdr:spPr>
          <a:xfrm>
            <a:off x="7163761" y="625410"/>
            <a:ext cx="86113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Replicate 2</a:t>
            </a:r>
          </a:p>
        </xdr:txBody>
      </xdr:sp>
      <xdr:sp macro="" textlink="">
        <xdr:nvSpPr>
          <xdr:cNvPr id="265" name="TextBox 99">
            <a:extLst>
              <a:ext uri="{FF2B5EF4-FFF2-40B4-BE49-F238E27FC236}">
                <a16:creationId xmlns:a16="http://schemas.microsoft.com/office/drawing/2014/main" id="{D5985F6D-11C3-85CC-4E8C-CBD5748AE58A}"/>
              </a:ext>
            </a:extLst>
          </xdr:cNvPr>
          <xdr:cNvSpPr txBox="1"/>
        </xdr:nvSpPr>
        <xdr:spPr>
          <a:xfrm>
            <a:off x="8553289" y="987371"/>
            <a:ext cx="474810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TLC</a:t>
            </a:r>
          </a:p>
        </xdr:txBody>
      </xdr:sp>
      <xdr:sp macro="" textlink="">
        <xdr:nvSpPr>
          <xdr:cNvPr id="266" name="TextBox 100">
            <a:extLst>
              <a:ext uri="{FF2B5EF4-FFF2-40B4-BE49-F238E27FC236}">
                <a16:creationId xmlns:a16="http://schemas.microsoft.com/office/drawing/2014/main" id="{88C87AE6-54C9-2B38-24CB-EFDF48E27101}"/>
              </a:ext>
            </a:extLst>
          </xdr:cNvPr>
          <xdr:cNvSpPr txBox="1"/>
        </xdr:nvSpPr>
        <xdr:spPr>
          <a:xfrm>
            <a:off x="4781690" y="928085"/>
            <a:ext cx="474810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TLC</a:t>
            </a:r>
          </a:p>
        </xdr:txBody>
      </xdr:sp>
      <xdr:sp macro="" textlink="">
        <xdr:nvSpPr>
          <xdr:cNvPr id="267" name="TextBox 101">
            <a:extLst>
              <a:ext uri="{FF2B5EF4-FFF2-40B4-BE49-F238E27FC236}">
                <a16:creationId xmlns:a16="http://schemas.microsoft.com/office/drawing/2014/main" id="{C46281B6-EDB4-BA49-FC73-082A006A5036}"/>
              </a:ext>
            </a:extLst>
          </xdr:cNvPr>
          <xdr:cNvSpPr txBox="1"/>
        </xdr:nvSpPr>
        <xdr:spPr>
          <a:xfrm rot="19211024">
            <a:off x="6609417" y="1181329"/>
            <a:ext cx="590226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Y341A</a:t>
            </a:r>
          </a:p>
        </xdr:txBody>
      </xdr:sp>
      <xdr:sp macro="" textlink="">
        <xdr:nvSpPr>
          <xdr:cNvPr id="268" name="TextBox 102">
            <a:extLst>
              <a:ext uri="{FF2B5EF4-FFF2-40B4-BE49-F238E27FC236}">
                <a16:creationId xmlns:a16="http://schemas.microsoft.com/office/drawing/2014/main" id="{60918F2D-C6B0-1E59-F1ED-023FA37D6D8E}"/>
              </a:ext>
            </a:extLst>
          </xdr:cNvPr>
          <xdr:cNvSpPr txBox="1"/>
        </xdr:nvSpPr>
        <xdr:spPr>
          <a:xfrm rot="19211024">
            <a:off x="6303142" y="1208667"/>
            <a:ext cx="590226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Y333A</a:t>
            </a:r>
          </a:p>
        </xdr:txBody>
      </xdr:sp>
      <xdr:sp macro="" textlink="">
        <xdr:nvSpPr>
          <xdr:cNvPr id="269" name="TextBox 103">
            <a:extLst>
              <a:ext uri="{FF2B5EF4-FFF2-40B4-BE49-F238E27FC236}">
                <a16:creationId xmlns:a16="http://schemas.microsoft.com/office/drawing/2014/main" id="{306F4998-6245-9619-252A-65D5E86C67F0}"/>
              </a:ext>
            </a:extLst>
          </xdr:cNvPr>
          <xdr:cNvSpPr txBox="1"/>
        </xdr:nvSpPr>
        <xdr:spPr>
          <a:xfrm rot="19211024">
            <a:off x="7533925" y="1195146"/>
            <a:ext cx="590226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Y333A</a:t>
            </a:r>
          </a:p>
        </xdr:txBody>
      </xdr:sp>
      <xdr:sp macro="" textlink="">
        <xdr:nvSpPr>
          <xdr:cNvPr id="270" name="TextBox 104">
            <a:extLst>
              <a:ext uri="{FF2B5EF4-FFF2-40B4-BE49-F238E27FC236}">
                <a16:creationId xmlns:a16="http://schemas.microsoft.com/office/drawing/2014/main" id="{DBDE8074-4230-9833-FB5F-6E7AF02E8448}"/>
              </a:ext>
            </a:extLst>
          </xdr:cNvPr>
          <xdr:cNvSpPr txBox="1"/>
        </xdr:nvSpPr>
        <xdr:spPr>
          <a:xfrm rot="19211024">
            <a:off x="5404821" y="1193040"/>
            <a:ext cx="590226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Y341A</a:t>
            </a:r>
          </a:p>
        </xdr:txBody>
      </xdr:sp>
      <xdr:sp macro="" textlink="">
        <xdr:nvSpPr>
          <xdr:cNvPr id="271" name="TextBox 105">
            <a:extLst>
              <a:ext uri="{FF2B5EF4-FFF2-40B4-BE49-F238E27FC236}">
                <a16:creationId xmlns:a16="http://schemas.microsoft.com/office/drawing/2014/main" id="{4ADE4689-759B-B4C4-0EF2-1F12A3ED0E0F}"/>
              </a:ext>
            </a:extLst>
          </xdr:cNvPr>
          <xdr:cNvSpPr txBox="1"/>
        </xdr:nvSpPr>
        <xdr:spPr>
          <a:xfrm rot="19211024">
            <a:off x="9408575" y="1145986"/>
            <a:ext cx="590226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Y341A</a:t>
            </a:r>
          </a:p>
        </xdr:txBody>
      </xdr:sp>
      <xdr:sp macro="" textlink="">
        <xdr:nvSpPr>
          <xdr:cNvPr id="272" name="TextBox 106">
            <a:extLst>
              <a:ext uri="{FF2B5EF4-FFF2-40B4-BE49-F238E27FC236}">
                <a16:creationId xmlns:a16="http://schemas.microsoft.com/office/drawing/2014/main" id="{52410C55-1113-8CEE-73D5-3BBE545637A3}"/>
              </a:ext>
            </a:extLst>
          </xdr:cNvPr>
          <xdr:cNvSpPr txBox="1"/>
        </xdr:nvSpPr>
        <xdr:spPr>
          <a:xfrm rot="19211024">
            <a:off x="10333083" y="1159803"/>
            <a:ext cx="590226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Y333A</a:t>
            </a:r>
          </a:p>
        </xdr:txBody>
      </xdr:sp>
      <xdr:sp macro="" textlink="">
        <xdr:nvSpPr>
          <xdr:cNvPr id="273" name="TextBox 107">
            <a:extLst>
              <a:ext uri="{FF2B5EF4-FFF2-40B4-BE49-F238E27FC236}">
                <a16:creationId xmlns:a16="http://schemas.microsoft.com/office/drawing/2014/main" id="{40C28F04-B8A9-FF42-E65F-16416884FB58}"/>
              </a:ext>
            </a:extLst>
          </xdr:cNvPr>
          <xdr:cNvSpPr txBox="1"/>
        </xdr:nvSpPr>
        <xdr:spPr>
          <a:xfrm>
            <a:off x="10745250" y="2424139"/>
            <a:ext cx="38183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-PI</a:t>
            </a:r>
          </a:p>
        </xdr:txBody>
      </xdr:sp>
      <xdr:sp macro="" textlink="">
        <xdr:nvSpPr>
          <xdr:cNvPr id="274" name="TextBox 108">
            <a:extLst>
              <a:ext uri="{FF2B5EF4-FFF2-40B4-BE49-F238E27FC236}">
                <a16:creationId xmlns:a16="http://schemas.microsoft.com/office/drawing/2014/main" id="{11D3B0D6-8471-A8DD-E55E-A6E2F92EC59A}"/>
              </a:ext>
            </a:extLst>
          </xdr:cNvPr>
          <xdr:cNvSpPr txBox="1"/>
        </xdr:nvSpPr>
        <xdr:spPr>
          <a:xfrm>
            <a:off x="10726114" y="4137755"/>
            <a:ext cx="56137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-Start</a:t>
            </a:r>
          </a:p>
        </xdr:txBody>
      </xdr:sp>
      <xdr:sp macro="" textlink="">
        <xdr:nvSpPr>
          <xdr:cNvPr id="275" name="TextBox 109">
            <a:extLst>
              <a:ext uri="{FF2B5EF4-FFF2-40B4-BE49-F238E27FC236}">
                <a16:creationId xmlns:a16="http://schemas.microsoft.com/office/drawing/2014/main" id="{8BB72922-53FB-FE45-5A25-954F1E267E58}"/>
              </a:ext>
            </a:extLst>
          </xdr:cNvPr>
          <xdr:cNvSpPr txBox="1"/>
        </xdr:nvSpPr>
        <xdr:spPr>
          <a:xfrm>
            <a:off x="8084556" y="2325139"/>
            <a:ext cx="38183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-PI</a:t>
            </a:r>
          </a:p>
        </xdr:txBody>
      </xdr:sp>
      <xdr:sp macro="" textlink="">
        <xdr:nvSpPr>
          <xdr:cNvPr id="276" name="TextBox 110">
            <a:extLst>
              <a:ext uri="{FF2B5EF4-FFF2-40B4-BE49-F238E27FC236}">
                <a16:creationId xmlns:a16="http://schemas.microsoft.com/office/drawing/2014/main" id="{D6674657-157C-2EA4-7451-8F10179F1EE9}"/>
              </a:ext>
            </a:extLst>
          </xdr:cNvPr>
          <xdr:cNvSpPr txBox="1"/>
        </xdr:nvSpPr>
        <xdr:spPr>
          <a:xfrm>
            <a:off x="8084556" y="4149399"/>
            <a:ext cx="56137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-Start</a:t>
            </a:r>
          </a:p>
        </xdr:txBody>
      </xdr:sp>
    </xdr:grpSp>
    <xdr:clientData/>
  </xdr:twoCellAnchor>
  <xdr:twoCellAnchor>
    <xdr:from>
      <xdr:col>7</xdr:col>
      <xdr:colOff>409575</xdr:colOff>
      <xdr:row>310</xdr:row>
      <xdr:rowOff>76200</xdr:rowOff>
    </xdr:from>
    <xdr:to>
      <xdr:col>13</xdr:col>
      <xdr:colOff>477781</xdr:colOff>
      <xdr:row>327</xdr:row>
      <xdr:rowOff>101542</xdr:rowOff>
    </xdr:to>
    <xdr:grpSp>
      <xdr:nvGrpSpPr>
        <xdr:cNvPr id="346" name="Group 345">
          <a:extLst>
            <a:ext uri="{FF2B5EF4-FFF2-40B4-BE49-F238E27FC236}">
              <a16:creationId xmlns:a16="http://schemas.microsoft.com/office/drawing/2014/main" id="{0BAC5496-BEB0-BA26-AB71-CD116E917846}"/>
            </a:ext>
          </a:extLst>
        </xdr:cNvPr>
        <xdr:cNvGrpSpPr/>
      </xdr:nvGrpSpPr>
      <xdr:grpSpPr>
        <a:xfrm>
          <a:off x="4932045" y="56721375"/>
          <a:ext cx="3899161" cy="3103822"/>
          <a:chOff x="1149584" y="438490"/>
          <a:chExt cx="3725806" cy="3263842"/>
        </a:xfrm>
      </xdr:grpSpPr>
      <xdr:pic>
        <xdr:nvPicPr>
          <xdr:cNvPr id="347" name="Picture 346">
            <a:extLst>
              <a:ext uri="{FF2B5EF4-FFF2-40B4-BE49-F238E27FC236}">
                <a16:creationId xmlns:a16="http://schemas.microsoft.com/office/drawing/2014/main" id="{2EC92A9B-C81F-AA7E-802D-E8C8048D9A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1149584" y="876713"/>
            <a:ext cx="3212691" cy="2825619"/>
          </a:xfrm>
          <a:prstGeom prst="rect">
            <a:avLst/>
          </a:prstGeom>
          <a:ln>
            <a:solidFill>
              <a:schemeClr val="bg1">
                <a:lumMod val="75000"/>
              </a:schemeClr>
            </a:solidFill>
          </a:ln>
        </xdr:spPr>
      </xdr:pic>
      <xdr:cxnSp macro="">
        <xdr:nvCxnSpPr>
          <xdr:cNvPr id="348" name="Straight Connector 347">
            <a:extLst>
              <a:ext uri="{FF2B5EF4-FFF2-40B4-BE49-F238E27FC236}">
                <a16:creationId xmlns:a16="http://schemas.microsoft.com/office/drawing/2014/main" id="{2D2B1665-E10B-D838-5C68-FC9688591EC7}"/>
              </a:ext>
            </a:extLst>
          </xdr:cNvPr>
          <xdr:cNvCxnSpPr>
            <a:cxnSpLocks/>
          </xdr:cNvCxnSpPr>
        </xdr:nvCxnSpPr>
        <xdr:spPr>
          <a:xfrm>
            <a:off x="1924050" y="785502"/>
            <a:ext cx="43815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49" name="TextBox 9">
            <a:extLst>
              <a:ext uri="{FF2B5EF4-FFF2-40B4-BE49-F238E27FC236}">
                <a16:creationId xmlns:a16="http://schemas.microsoft.com/office/drawing/2014/main" id="{9B79DCB7-AA7B-F5B1-7E3C-8B7838CA73CA}"/>
              </a:ext>
            </a:extLst>
          </xdr:cNvPr>
          <xdr:cNvSpPr txBox="1"/>
        </xdr:nvSpPr>
        <xdr:spPr>
          <a:xfrm>
            <a:off x="1178324" y="503408"/>
            <a:ext cx="474810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TLC</a:t>
            </a:r>
          </a:p>
        </xdr:txBody>
      </xdr:sp>
      <xdr:cxnSp macro="">
        <xdr:nvCxnSpPr>
          <xdr:cNvPr id="350" name="Straight Connector 349">
            <a:extLst>
              <a:ext uri="{FF2B5EF4-FFF2-40B4-BE49-F238E27FC236}">
                <a16:creationId xmlns:a16="http://schemas.microsoft.com/office/drawing/2014/main" id="{6E9AC41A-54E5-DA63-180F-D69185D9E9C9}"/>
              </a:ext>
            </a:extLst>
          </xdr:cNvPr>
          <xdr:cNvCxnSpPr>
            <a:cxnSpLocks/>
          </xdr:cNvCxnSpPr>
        </xdr:nvCxnSpPr>
        <xdr:spPr>
          <a:xfrm>
            <a:off x="2409825" y="785502"/>
            <a:ext cx="43815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51" name="Straight Connector 350">
            <a:extLst>
              <a:ext uri="{FF2B5EF4-FFF2-40B4-BE49-F238E27FC236}">
                <a16:creationId xmlns:a16="http://schemas.microsoft.com/office/drawing/2014/main" id="{7B55C997-2FAF-5D3F-4B60-53F239754616}"/>
              </a:ext>
            </a:extLst>
          </xdr:cNvPr>
          <xdr:cNvCxnSpPr>
            <a:cxnSpLocks/>
          </xdr:cNvCxnSpPr>
        </xdr:nvCxnSpPr>
        <xdr:spPr>
          <a:xfrm>
            <a:off x="2886075" y="780429"/>
            <a:ext cx="43815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52" name="Straight Connector 351">
            <a:extLst>
              <a:ext uri="{FF2B5EF4-FFF2-40B4-BE49-F238E27FC236}">
                <a16:creationId xmlns:a16="http://schemas.microsoft.com/office/drawing/2014/main" id="{790CC944-A5B5-FB7C-1D5B-94F635F47579}"/>
              </a:ext>
            </a:extLst>
          </xdr:cNvPr>
          <xdr:cNvCxnSpPr>
            <a:cxnSpLocks/>
          </xdr:cNvCxnSpPr>
        </xdr:nvCxnSpPr>
        <xdr:spPr>
          <a:xfrm>
            <a:off x="3357563" y="780429"/>
            <a:ext cx="43815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3" name="TextBox 16">
            <a:extLst>
              <a:ext uri="{FF2B5EF4-FFF2-40B4-BE49-F238E27FC236}">
                <a16:creationId xmlns:a16="http://schemas.microsoft.com/office/drawing/2014/main" id="{3FBA6293-4DC1-963E-2983-2DA5A8645D5F}"/>
              </a:ext>
            </a:extLst>
          </xdr:cNvPr>
          <xdr:cNvSpPr txBox="1"/>
        </xdr:nvSpPr>
        <xdr:spPr>
          <a:xfrm rot="19211024">
            <a:off x="2045317" y="514950"/>
            <a:ext cx="393056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WT</a:t>
            </a:r>
          </a:p>
        </xdr:txBody>
      </xdr:sp>
      <xdr:sp macro="" textlink="">
        <xdr:nvSpPr>
          <xdr:cNvPr id="354" name="TextBox 17">
            <a:extLst>
              <a:ext uri="{FF2B5EF4-FFF2-40B4-BE49-F238E27FC236}">
                <a16:creationId xmlns:a16="http://schemas.microsoft.com/office/drawing/2014/main" id="{63AFB0E6-B4A5-C78A-CCD1-761BCA41DCB2}"/>
              </a:ext>
            </a:extLst>
          </xdr:cNvPr>
          <xdr:cNvSpPr txBox="1"/>
        </xdr:nvSpPr>
        <xdr:spPr>
          <a:xfrm rot="19211024">
            <a:off x="2409128" y="482811"/>
            <a:ext cx="439544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solidFill>
                  <a:srgbClr val="7030A0"/>
                </a:solidFill>
                <a:latin typeface="Helvetica" pitchFamily="2" charset="0"/>
              </a:rPr>
              <a:t>Y8A</a:t>
            </a:r>
          </a:p>
        </xdr:txBody>
      </xdr:sp>
      <xdr:sp macro="" textlink="">
        <xdr:nvSpPr>
          <xdr:cNvPr id="355" name="TextBox 18">
            <a:extLst>
              <a:ext uri="{FF2B5EF4-FFF2-40B4-BE49-F238E27FC236}">
                <a16:creationId xmlns:a16="http://schemas.microsoft.com/office/drawing/2014/main" id="{81BE1E3B-72BE-7330-BE77-6FBC3D4C76A3}"/>
              </a:ext>
            </a:extLst>
          </xdr:cNvPr>
          <xdr:cNvSpPr txBox="1"/>
        </xdr:nvSpPr>
        <xdr:spPr>
          <a:xfrm rot="19211024">
            <a:off x="2884772" y="463294"/>
            <a:ext cx="57579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solidFill>
                  <a:srgbClr val="00B050"/>
                </a:solidFill>
                <a:latin typeface="Helvetica" pitchFamily="2" charset="0"/>
              </a:rPr>
              <a:t>P197L</a:t>
            </a:r>
          </a:p>
        </xdr:txBody>
      </xdr:sp>
      <xdr:sp macro="" textlink="">
        <xdr:nvSpPr>
          <xdr:cNvPr id="356" name="TextBox 19">
            <a:extLst>
              <a:ext uri="{FF2B5EF4-FFF2-40B4-BE49-F238E27FC236}">
                <a16:creationId xmlns:a16="http://schemas.microsoft.com/office/drawing/2014/main" id="{EC9E5778-BCD6-5197-9CC9-E0322B8E2089}"/>
              </a:ext>
            </a:extLst>
          </xdr:cNvPr>
          <xdr:cNvSpPr txBox="1"/>
        </xdr:nvSpPr>
        <xdr:spPr>
          <a:xfrm rot="19211024">
            <a:off x="3372094" y="438490"/>
            <a:ext cx="57579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solidFill>
                  <a:srgbClr val="00B050"/>
                </a:solidFill>
                <a:latin typeface="Helvetica" pitchFamily="2" charset="0"/>
              </a:rPr>
              <a:t>P199L</a:t>
            </a:r>
          </a:p>
        </xdr:txBody>
      </xdr:sp>
      <xdr:sp macro="" textlink="">
        <xdr:nvSpPr>
          <xdr:cNvPr id="357" name="TextBox 50">
            <a:extLst>
              <a:ext uri="{FF2B5EF4-FFF2-40B4-BE49-F238E27FC236}">
                <a16:creationId xmlns:a16="http://schemas.microsoft.com/office/drawing/2014/main" id="{1F2172E4-92C8-4865-22AA-DFE69753A421}"/>
              </a:ext>
            </a:extLst>
          </xdr:cNvPr>
          <xdr:cNvSpPr txBox="1"/>
        </xdr:nvSpPr>
        <xdr:spPr>
          <a:xfrm>
            <a:off x="4314018" y="1296352"/>
            <a:ext cx="38183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-PI</a:t>
            </a:r>
          </a:p>
        </xdr:txBody>
      </xdr:sp>
      <xdr:sp macro="" textlink="">
        <xdr:nvSpPr>
          <xdr:cNvPr id="358" name="TextBox 51">
            <a:extLst>
              <a:ext uri="{FF2B5EF4-FFF2-40B4-BE49-F238E27FC236}">
                <a16:creationId xmlns:a16="http://schemas.microsoft.com/office/drawing/2014/main" id="{137A7FC9-4F4E-9C5F-6823-B92BE4A7AC95}"/>
              </a:ext>
            </a:extLst>
          </xdr:cNvPr>
          <xdr:cNvSpPr txBox="1"/>
        </xdr:nvSpPr>
        <xdr:spPr>
          <a:xfrm>
            <a:off x="4314018" y="3286458"/>
            <a:ext cx="56137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-Start</a:t>
            </a:r>
          </a:p>
        </xdr:txBody>
      </xdr:sp>
    </xdr:grpSp>
    <xdr:clientData/>
  </xdr:twoCellAnchor>
  <xdr:twoCellAnchor>
    <xdr:from>
      <xdr:col>0</xdr:col>
      <xdr:colOff>19050</xdr:colOff>
      <xdr:row>304</xdr:row>
      <xdr:rowOff>171450</xdr:rowOff>
    </xdr:from>
    <xdr:to>
      <xdr:col>5</xdr:col>
      <xdr:colOff>514744</xdr:colOff>
      <xdr:row>333</xdr:row>
      <xdr:rowOff>161409</xdr:rowOff>
    </xdr:to>
    <xdr:grpSp>
      <xdr:nvGrpSpPr>
        <xdr:cNvPr id="359" name="Group 358">
          <a:extLst>
            <a:ext uri="{FF2B5EF4-FFF2-40B4-BE49-F238E27FC236}">
              <a16:creationId xmlns:a16="http://schemas.microsoft.com/office/drawing/2014/main" id="{4136F1E9-D667-0196-491E-4F9F8969A78C}"/>
            </a:ext>
          </a:extLst>
        </xdr:cNvPr>
        <xdr:cNvGrpSpPr/>
      </xdr:nvGrpSpPr>
      <xdr:grpSpPr>
        <a:xfrm>
          <a:off x="19050" y="55730775"/>
          <a:ext cx="3743719" cy="5240139"/>
          <a:chOff x="6096000" y="286696"/>
          <a:chExt cx="3543694" cy="5514459"/>
        </a:xfrm>
      </xdr:grpSpPr>
      <xdr:pic>
        <xdr:nvPicPr>
          <xdr:cNvPr id="360" name="Picture 359">
            <a:extLst>
              <a:ext uri="{FF2B5EF4-FFF2-40B4-BE49-F238E27FC236}">
                <a16:creationId xmlns:a16="http://schemas.microsoft.com/office/drawing/2014/main" id="{68D7D1F6-3BAF-4169-432C-4452E5F932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6819459" y="3021684"/>
            <a:ext cx="2546662" cy="2028196"/>
          </a:xfrm>
          <a:prstGeom prst="rect">
            <a:avLst/>
          </a:prstGeom>
          <a:ln>
            <a:solidFill>
              <a:schemeClr val="bg1">
                <a:lumMod val="65000"/>
              </a:schemeClr>
            </a:solidFill>
          </a:ln>
        </xdr:spPr>
      </xdr:pic>
      <xdr:pic>
        <xdr:nvPicPr>
          <xdr:cNvPr id="361" name="Picture 360">
            <a:extLst>
              <a:ext uri="{FF2B5EF4-FFF2-40B4-BE49-F238E27FC236}">
                <a16:creationId xmlns:a16="http://schemas.microsoft.com/office/drawing/2014/main" id="{AFC0FBEC-69B9-0A84-7496-8FFDDBDD8C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/>
          <a:stretch>
            <a:fillRect/>
          </a:stretch>
        </xdr:blipFill>
        <xdr:spPr>
          <a:xfrm>
            <a:off x="6819459" y="609769"/>
            <a:ext cx="2820235" cy="2151856"/>
          </a:xfrm>
          <a:prstGeom prst="rect">
            <a:avLst/>
          </a:prstGeom>
        </xdr:spPr>
      </xdr:pic>
      <xdr:sp macro="" textlink="">
        <xdr:nvSpPr>
          <xdr:cNvPr id="362" name="TextBox 10">
            <a:extLst>
              <a:ext uri="{FF2B5EF4-FFF2-40B4-BE49-F238E27FC236}">
                <a16:creationId xmlns:a16="http://schemas.microsoft.com/office/drawing/2014/main" id="{CBFBD50B-A68A-164E-9C44-EBDCE2327B7C}"/>
              </a:ext>
            </a:extLst>
          </xdr:cNvPr>
          <xdr:cNvSpPr txBox="1"/>
        </xdr:nvSpPr>
        <xdr:spPr>
          <a:xfrm>
            <a:off x="6139243" y="2762808"/>
            <a:ext cx="1135247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WB: anti-GFP</a:t>
            </a:r>
          </a:p>
        </xdr:txBody>
      </xdr:sp>
      <xdr:sp macro="" textlink="">
        <xdr:nvSpPr>
          <xdr:cNvPr id="363" name="TextBox 11">
            <a:extLst>
              <a:ext uri="{FF2B5EF4-FFF2-40B4-BE49-F238E27FC236}">
                <a16:creationId xmlns:a16="http://schemas.microsoft.com/office/drawing/2014/main" id="{09535C37-9FD9-51B1-8660-2365EBCBCA6A}"/>
              </a:ext>
            </a:extLst>
          </xdr:cNvPr>
          <xdr:cNvSpPr txBox="1"/>
        </xdr:nvSpPr>
        <xdr:spPr>
          <a:xfrm>
            <a:off x="6417317" y="462682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Helvetica" pitchFamily="2" charset="0"/>
              </a:rPr>
              <a:t>kDa</a:t>
            </a:r>
          </a:p>
        </xdr:txBody>
      </xdr:sp>
      <xdr:sp macro="" textlink="">
        <xdr:nvSpPr>
          <xdr:cNvPr id="364" name="TextBox 20">
            <a:extLst>
              <a:ext uri="{FF2B5EF4-FFF2-40B4-BE49-F238E27FC236}">
                <a16:creationId xmlns:a16="http://schemas.microsoft.com/office/drawing/2014/main" id="{0CFEBE28-C07E-0BCC-CF09-7A321D8471C8}"/>
              </a:ext>
            </a:extLst>
          </xdr:cNvPr>
          <xdr:cNvSpPr txBox="1"/>
        </xdr:nvSpPr>
        <xdr:spPr>
          <a:xfrm>
            <a:off x="6436795" y="721582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250</a:t>
            </a:r>
          </a:p>
        </xdr:txBody>
      </xdr:sp>
      <xdr:sp macro="" textlink="">
        <xdr:nvSpPr>
          <xdr:cNvPr id="365" name="TextBox 21">
            <a:extLst>
              <a:ext uri="{FF2B5EF4-FFF2-40B4-BE49-F238E27FC236}">
                <a16:creationId xmlns:a16="http://schemas.microsoft.com/office/drawing/2014/main" id="{97CE081E-10AC-BB08-519B-3FA03044B82A}"/>
              </a:ext>
            </a:extLst>
          </xdr:cNvPr>
          <xdr:cNvSpPr txBox="1"/>
        </xdr:nvSpPr>
        <xdr:spPr>
          <a:xfrm>
            <a:off x="6425162" y="966368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100</a:t>
            </a:r>
          </a:p>
        </xdr:txBody>
      </xdr:sp>
      <xdr:sp macro="" textlink="">
        <xdr:nvSpPr>
          <xdr:cNvPr id="366" name="TextBox 22">
            <a:extLst>
              <a:ext uri="{FF2B5EF4-FFF2-40B4-BE49-F238E27FC236}">
                <a16:creationId xmlns:a16="http://schemas.microsoft.com/office/drawing/2014/main" id="{5A05616D-A8F9-C2AE-02C8-3B4D8636F8D4}"/>
              </a:ext>
            </a:extLst>
          </xdr:cNvPr>
          <xdr:cNvSpPr txBox="1"/>
        </xdr:nvSpPr>
        <xdr:spPr>
          <a:xfrm>
            <a:off x="6417317" y="851037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150</a:t>
            </a:r>
          </a:p>
        </xdr:txBody>
      </xdr:sp>
      <xdr:sp macro="" textlink="">
        <xdr:nvSpPr>
          <xdr:cNvPr id="367" name="TextBox 23">
            <a:extLst>
              <a:ext uri="{FF2B5EF4-FFF2-40B4-BE49-F238E27FC236}">
                <a16:creationId xmlns:a16="http://schemas.microsoft.com/office/drawing/2014/main" id="{86318157-5550-619E-A709-CF93A29C015B}"/>
              </a:ext>
            </a:extLst>
          </xdr:cNvPr>
          <xdr:cNvSpPr txBox="1"/>
        </xdr:nvSpPr>
        <xdr:spPr>
          <a:xfrm>
            <a:off x="6509573" y="1077160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75</a:t>
            </a:r>
          </a:p>
        </xdr:txBody>
      </xdr:sp>
      <xdr:sp macro="" textlink="">
        <xdr:nvSpPr>
          <xdr:cNvPr id="368" name="TextBox 24">
            <a:extLst>
              <a:ext uri="{FF2B5EF4-FFF2-40B4-BE49-F238E27FC236}">
                <a16:creationId xmlns:a16="http://schemas.microsoft.com/office/drawing/2014/main" id="{C12C712E-CA83-21A7-3ECF-05AFEC38F77C}"/>
              </a:ext>
            </a:extLst>
          </xdr:cNvPr>
          <xdr:cNvSpPr txBox="1"/>
        </xdr:nvSpPr>
        <xdr:spPr>
          <a:xfrm>
            <a:off x="6519863" y="1279447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50</a:t>
            </a:r>
          </a:p>
        </xdr:txBody>
      </xdr:sp>
      <xdr:sp macro="" textlink="">
        <xdr:nvSpPr>
          <xdr:cNvPr id="369" name="TextBox 25">
            <a:extLst>
              <a:ext uri="{FF2B5EF4-FFF2-40B4-BE49-F238E27FC236}">
                <a16:creationId xmlns:a16="http://schemas.microsoft.com/office/drawing/2014/main" id="{0C84BB6B-9450-55C9-A0AC-21C5B8CF8F0C}"/>
              </a:ext>
            </a:extLst>
          </xdr:cNvPr>
          <xdr:cNvSpPr txBox="1"/>
        </xdr:nvSpPr>
        <xdr:spPr>
          <a:xfrm>
            <a:off x="6519863" y="1504835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37</a:t>
            </a:r>
          </a:p>
        </xdr:txBody>
      </xdr:sp>
      <xdr:sp macro="" textlink="">
        <xdr:nvSpPr>
          <xdr:cNvPr id="370" name="TextBox 26">
            <a:extLst>
              <a:ext uri="{FF2B5EF4-FFF2-40B4-BE49-F238E27FC236}">
                <a16:creationId xmlns:a16="http://schemas.microsoft.com/office/drawing/2014/main" id="{80A93ACE-942B-EC8B-C2DB-EEB4D761AA1F}"/>
              </a:ext>
            </a:extLst>
          </xdr:cNvPr>
          <xdr:cNvSpPr txBox="1"/>
        </xdr:nvSpPr>
        <xdr:spPr>
          <a:xfrm>
            <a:off x="6519863" y="1857232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25</a:t>
            </a:r>
          </a:p>
        </xdr:txBody>
      </xdr:sp>
      <xdr:sp macro="" textlink="">
        <xdr:nvSpPr>
          <xdr:cNvPr id="371" name="TextBox 27">
            <a:extLst>
              <a:ext uri="{FF2B5EF4-FFF2-40B4-BE49-F238E27FC236}">
                <a16:creationId xmlns:a16="http://schemas.microsoft.com/office/drawing/2014/main" id="{453E572C-6F55-0A81-68C4-926DF4191EBC}"/>
              </a:ext>
            </a:extLst>
          </xdr:cNvPr>
          <xdr:cNvSpPr txBox="1"/>
        </xdr:nvSpPr>
        <xdr:spPr>
          <a:xfrm>
            <a:off x="6509573" y="2038916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15</a:t>
            </a:r>
          </a:p>
        </xdr:txBody>
      </xdr:sp>
      <xdr:sp macro="" textlink="">
        <xdr:nvSpPr>
          <xdr:cNvPr id="372" name="TextBox 28">
            <a:extLst>
              <a:ext uri="{FF2B5EF4-FFF2-40B4-BE49-F238E27FC236}">
                <a16:creationId xmlns:a16="http://schemas.microsoft.com/office/drawing/2014/main" id="{2FC6C8C7-8B2E-E90E-1979-ABAF2330A3BE}"/>
              </a:ext>
            </a:extLst>
          </xdr:cNvPr>
          <xdr:cNvSpPr txBox="1"/>
        </xdr:nvSpPr>
        <xdr:spPr>
          <a:xfrm>
            <a:off x="6509573" y="2324673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10</a:t>
            </a:r>
          </a:p>
        </xdr:txBody>
      </xdr:sp>
      <xdr:sp macro="" textlink="">
        <xdr:nvSpPr>
          <xdr:cNvPr id="373" name="TextBox 29">
            <a:extLst>
              <a:ext uri="{FF2B5EF4-FFF2-40B4-BE49-F238E27FC236}">
                <a16:creationId xmlns:a16="http://schemas.microsoft.com/office/drawing/2014/main" id="{55871181-F496-3476-0F4C-072194D3EC94}"/>
              </a:ext>
            </a:extLst>
          </xdr:cNvPr>
          <xdr:cNvSpPr txBox="1"/>
        </xdr:nvSpPr>
        <xdr:spPr>
          <a:xfrm>
            <a:off x="6096000" y="286696"/>
            <a:ext cx="2260555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WB: anti-GFP merged with epi</a:t>
            </a:r>
          </a:p>
        </xdr:txBody>
      </xdr:sp>
      <xdr:sp macro="" textlink="">
        <xdr:nvSpPr>
          <xdr:cNvPr id="374" name="TextBox 30">
            <a:extLst>
              <a:ext uri="{FF2B5EF4-FFF2-40B4-BE49-F238E27FC236}">
                <a16:creationId xmlns:a16="http://schemas.microsoft.com/office/drawing/2014/main" id="{E8D70E29-A572-683F-302A-C4B300A81C8E}"/>
              </a:ext>
            </a:extLst>
          </xdr:cNvPr>
          <xdr:cNvSpPr txBox="1"/>
        </xdr:nvSpPr>
        <xdr:spPr>
          <a:xfrm>
            <a:off x="6426505" y="3147959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250</a:t>
            </a:r>
          </a:p>
        </xdr:txBody>
      </xdr:sp>
      <xdr:sp macro="" textlink="">
        <xdr:nvSpPr>
          <xdr:cNvPr id="375" name="TextBox 31">
            <a:extLst>
              <a:ext uri="{FF2B5EF4-FFF2-40B4-BE49-F238E27FC236}">
                <a16:creationId xmlns:a16="http://schemas.microsoft.com/office/drawing/2014/main" id="{769918FF-01E1-C062-AD97-6A3BA2194B2B}"/>
              </a:ext>
            </a:extLst>
          </xdr:cNvPr>
          <xdr:cNvSpPr txBox="1"/>
        </xdr:nvSpPr>
        <xdr:spPr>
          <a:xfrm>
            <a:off x="6414872" y="3392745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100</a:t>
            </a:r>
          </a:p>
        </xdr:txBody>
      </xdr:sp>
      <xdr:sp macro="" textlink="">
        <xdr:nvSpPr>
          <xdr:cNvPr id="376" name="TextBox 32">
            <a:extLst>
              <a:ext uri="{FF2B5EF4-FFF2-40B4-BE49-F238E27FC236}">
                <a16:creationId xmlns:a16="http://schemas.microsoft.com/office/drawing/2014/main" id="{B2C8FF1C-B583-00FF-4538-4966BE2A5712}"/>
              </a:ext>
            </a:extLst>
          </xdr:cNvPr>
          <xdr:cNvSpPr txBox="1"/>
        </xdr:nvSpPr>
        <xdr:spPr>
          <a:xfrm>
            <a:off x="6407027" y="3277414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150</a:t>
            </a:r>
          </a:p>
        </xdr:txBody>
      </xdr:sp>
      <xdr:sp macro="" textlink="">
        <xdr:nvSpPr>
          <xdr:cNvPr id="377" name="TextBox 33">
            <a:extLst>
              <a:ext uri="{FF2B5EF4-FFF2-40B4-BE49-F238E27FC236}">
                <a16:creationId xmlns:a16="http://schemas.microsoft.com/office/drawing/2014/main" id="{0C81A394-D87F-A00F-B0AD-8EB83F185A5D}"/>
              </a:ext>
            </a:extLst>
          </xdr:cNvPr>
          <xdr:cNvSpPr txBox="1"/>
        </xdr:nvSpPr>
        <xdr:spPr>
          <a:xfrm>
            <a:off x="6499283" y="3503537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75</a:t>
            </a:r>
          </a:p>
        </xdr:txBody>
      </xdr:sp>
      <xdr:sp macro="" textlink="">
        <xdr:nvSpPr>
          <xdr:cNvPr id="378" name="TextBox 34">
            <a:extLst>
              <a:ext uri="{FF2B5EF4-FFF2-40B4-BE49-F238E27FC236}">
                <a16:creationId xmlns:a16="http://schemas.microsoft.com/office/drawing/2014/main" id="{6DFCBAFA-60FB-54BF-430C-BABDB3D29EBC}"/>
              </a:ext>
            </a:extLst>
          </xdr:cNvPr>
          <xdr:cNvSpPr txBox="1"/>
        </xdr:nvSpPr>
        <xdr:spPr>
          <a:xfrm>
            <a:off x="6509573" y="3705824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50</a:t>
            </a:r>
          </a:p>
        </xdr:txBody>
      </xdr:sp>
      <xdr:sp macro="" textlink="">
        <xdr:nvSpPr>
          <xdr:cNvPr id="379" name="TextBox 35">
            <a:extLst>
              <a:ext uri="{FF2B5EF4-FFF2-40B4-BE49-F238E27FC236}">
                <a16:creationId xmlns:a16="http://schemas.microsoft.com/office/drawing/2014/main" id="{EF86E2FD-4710-1F92-05D6-D5623FC0B93D}"/>
              </a:ext>
            </a:extLst>
          </xdr:cNvPr>
          <xdr:cNvSpPr txBox="1"/>
        </xdr:nvSpPr>
        <xdr:spPr>
          <a:xfrm>
            <a:off x="6509573" y="3931212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37</a:t>
            </a:r>
          </a:p>
        </xdr:txBody>
      </xdr:sp>
      <xdr:sp macro="" textlink="">
        <xdr:nvSpPr>
          <xdr:cNvPr id="380" name="TextBox 36">
            <a:extLst>
              <a:ext uri="{FF2B5EF4-FFF2-40B4-BE49-F238E27FC236}">
                <a16:creationId xmlns:a16="http://schemas.microsoft.com/office/drawing/2014/main" id="{CA6F04E6-89A4-38F7-3E9E-4942DA2DBB15}"/>
              </a:ext>
            </a:extLst>
          </xdr:cNvPr>
          <xdr:cNvSpPr txBox="1"/>
        </xdr:nvSpPr>
        <xdr:spPr>
          <a:xfrm>
            <a:off x="6509573" y="4283609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25</a:t>
            </a:r>
          </a:p>
        </xdr:txBody>
      </xdr:sp>
      <xdr:sp macro="" textlink="">
        <xdr:nvSpPr>
          <xdr:cNvPr id="381" name="TextBox 37">
            <a:extLst>
              <a:ext uri="{FF2B5EF4-FFF2-40B4-BE49-F238E27FC236}">
                <a16:creationId xmlns:a16="http://schemas.microsoft.com/office/drawing/2014/main" id="{873D18F2-6350-6D2F-60F9-F161A2D4CC86}"/>
              </a:ext>
            </a:extLst>
          </xdr:cNvPr>
          <xdr:cNvSpPr txBox="1"/>
        </xdr:nvSpPr>
        <xdr:spPr>
          <a:xfrm>
            <a:off x="6499283" y="4465293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15</a:t>
            </a:r>
          </a:p>
        </xdr:txBody>
      </xdr:sp>
      <xdr:sp macro="" textlink="">
        <xdr:nvSpPr>
          <xdr:cNvPr id="382" name="TextBox 38">
            <a:extLst>
              <a:ext uri="{FF2B5EF4-FFF2-40B4-BE49-F238E27FC236}">
                <a16:creationId xmlns:a16="http://schemas.microsoft.com/office/drawing/2014/main" id="{514E21AC-3CFE-932B-108F-179B978DC988}"/>
              </a:ext>
            </a:extLst>
          </xdr:cNvPr>
          <xdr:cNvSpPr txBox="1"/>
        </xdr:nvSpPr>
        <xdr:spPr>
          <a:xfrm>
            <a:off x="6499283" y="4751050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10</a:t>
            </a:r>
          </a:p>
        </xdr:txBody>
      </xdr:sp>
      <xdr:sp macro="" textlink="">
        <xdr:nvSpPr>
          <xdr:cNvPr id="383" name="TextBox 39">
            <a:extLst>
              <a:ext uri="{FF2B5EF4-FFF2-40B4-BE49-F238E27FC236}">
                <a16:creationId xmlns:a16="http://schemas.microsoft.com/office/drawing/2014/main" id="{655F0386-03E3-F59A-884A-17AE1970D030}"/>
              </a:ext>
            </a:extLst>
          </xdr:cNvPr>
          <xdr:cNvSpPr txBox="1"/>
        </xdr:nvSpPr>
        <xdr:spPr>
          <a:xfrm>
            <a:off x="6407027" y="2955904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Helvetica" pitchFamily="2" charset="0"/>
              </a:rPr>
              <a:t>kDa</a:t>
            </a:r>
          </a:p>
        </xdr:txBody>
      </xdr:sp>
      <xdr:sp macro="" textlink="">
        <xdr:nvSpPr>
          <xdr:cNvPr id="384" name="TextBox 41">
            <a:extLst>
              <a:ext uri="{FF2B5EF4-FFF2-40B4-BE49-F238E27FC236}">
                <a16:creationId xmlns:a16="http://schemas.microsoft.com/office/drawing/2014/main" id="{10ED5C8C-7409-0512-060C-0214EFBCF8A3}"/>
              </a:ext>
            </a:extLst>
          </xdr:cNvPr>
          <xdr:cNvSpPr txBox="1"/>
        </xdr:nvSpPr>
        <xdr:spPr>
          <a:xfrm rot="19211024">
            <a:off x="7316196" y="5089505"/>
            <a:ext cx="439544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solidFill>
                  <a:srgbClr val="7030A0"/>
                </a:solidFill>
                <a:latin typeface="Helvetica" pitchFamily="2" charset="0"/>
              </a:rPr>
              <a:t>Y8A</a:t>
            </a:r>
          </a:p>
        </xdr:txBody>
      </xdr:sp>
      <xdr:sp macro="" textlink="">
        <xdr:nvSpPr>
          <xdr:cNvPr id="385" name="TextBox 42">
            <a:extLst>
              <a:ext uri="{FF2B5EF4-FFF2-40B4-BE49-F238E27FC236}">
                <a16:creationId xmlns:a16="http://schemas.microsoft.com/office/drawing/2014/main" id="{7154A164-BC0A-DD84-4758-426E3C5843FF}"/>
              </a:ext>
            </a:extLst>
          </xdr:cNvPr>
          <xdr:cNvSpPr txBox="1"/>
        </xdr:nvSpPr>
        <xdr:spPr>
          <a:xfrm rot="19211024">
            <a:off x="7439019" y="5109139"/>
            <a:ext cx="57579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solidFill>
                  <a:srgbClr val="00B050"/>
                </a:solidFill>
                <a:latin typeface="Helvetica" pitchFamily="2" charset="0"/>
              </a:rPr>
              <a:t>P197L</a:t>
            </a:r>
          </a:p>
        </xdr:txBody>
      </xdr:sp>
      <xdr:sp macro="" textlink="">
        <xdr:nvSpPr>
          <xdr:cNvPr id="386" name="TextBox 43">
            <a:extLst>
              <a:ext uri="{FF2B5EF4-FFF2-40B4-BE49-F238E27FC236}">
                <a16:creationId xmlns:a16="http://schemas.microsoft.com/office/drawing/2014/main" id="{2DCCB665-2776-A0C1-DA04-8BE1B6520996}"/>
              </a:ext>
            </a:extLst>
          </xdr:cNvPr>
          <xdr:cNvSpPr txBox="1"/>
        </xdr:nvSpPr>
        <xdr:spPr>
          <a:xfrm rot="19211024">
            <a:off x="7658556" y="5109140"/>
            <a:ext cx="57579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solidFill>
                  <a:srgbClr val="00B050"/>
                </a:solidFill>
                <a:latin typeface="Helvetica" pitchFamily="2" charset="0"/>
              </a:rPr>
              <a:t>P199L</a:t>
            </a:r>
          </a:p>
        </xdr:txBody>
      </xdr:sp>
      <xdr:sp macro="" textlink="">
        <xdr:nvSpPr>
          <xdr:cNvPr id="387" name="TextBox 44">
            <a:extLst>
              <a:ext uri="{FF2B5EF4-FFF2-40B4-BE49-F238E27FC236}">
                <a16:creationId xmlns:a16="http://schemas.microsoft.com/office/drawing/2014/main" id="{3BBC90A0-AC38-9954-AF98-D6E73C5D9B94}"/>
              </a:ext>
            </a:extLst>
          </xdr:cNvPr>
          <xdr:cNvSpPr txBox="1"/>
        </xdr:nvSpPr>
        <xdr:spPr>
          <a:xfrm rot="19211024">
            <a:off x="8216341" y="5074621"/>
            <a:ext cx="393056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WT</a:t>
            </a:r>
          </a:p>
        </xdr:txBody>
      </xdr:sp>
      <xdr:sp macro="" textlink="">
        <xdr:nvSpPr>
          <xdr:cNvPr id="388" name="TextBox 45">
            <a:extLst>
              <a:ext uri="{FF2B5EF4-FFF2-40B4-BE49-F238E27FC236}">
                <a16:creationId xmlns:a16="http://schemas.microsoft.com/office/drawing/2014/main" id="{60A02980-9160-A610-F9C2-25CC9FE9B51B}"/>
              </a:ext>
            </a:extLst>
          </xdr:cNvPr>
          <xdr:cNvSpPr txBox="1"/>
        </xdr:nvSpPr>
        <xdr:spPr>
          <a:xfrm rot="21447046">
            <a:off x="8090067" y="5024349"/>
            <a:ext cx="26000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#</a:t>
            </a:r>
          </a:p>
        </xdr:txBody>
      </xdr:sp>
      <xdr:sp macro="" textlink="">
        <xdr:nvSpPr>
          <xdr:cNvPr id="389" name="TextBox 46">
            <a:extLst>
              <a:ext uri="{FF2B5EF4-FFF2-40B4-BE49-F238E27FC236}">
                <a16:creationId xmlns:a16="http://schemas.microsoft.com/office/drawing/2014/main" id="{AA32CB0E-F188-520E-68C8-D899EDD381E8}"/>
              </a:ext>
            </a:extLst>
          </xdr:cNvPr>
          <xdr:cNvSpPr txBox="1"/>
        </xdr:nvSpPr>
        <xdr:spPr>
          <a:xfrm rot="21447046">
            <a:off x="7190333" y="5033705"/>
            <a:ext cx="26000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#</a:t>
            </a:r>
          </a:p>
        </xdr:txBody>
      </xdr:sp>
      <xdr:sp macro="" textlink="">
        <xdr:nvSpPr>
          <xdr:cNvPr id="390" name="TextBox 47">
            <a:extLst>
              <a:ext uri="{FF2B5EF4-FFF2-40B4-BE49-F238E27FC236}">
                <a16:creationId xmlns:a16="http://schemas.microsoft.com/office/drawing/2014/main" id="{F34F2176-411C-D0C3-03CD-436B8DCA43C3}"/>
              </a:ext>
            </a:extLst>
          </xdr:cNvPr>
          <xdr:cNvSpPr txBox="1"/>
        </xdr:nvSpPr>
        <xdr:spPr>
          <a:xfrm rot="21447046">
            <a:off x="8927545" y="5044267"/>
            <a:ext cx="26000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#</a:t>
            </a:r>
          </a:p>
        </xdr:txBody>
      </xdr:sp>
      <xdr:sp macro="" textlink="">
        <xdr:nvSpPr>
          <xdr:cNvPr id="391" name="TextBox 48">
            <a:extLst>
              <a:ext uri="{FF2B5EF4-FFF2-40B4-BE49-F238E27FC236}">
                <a16:creationId xmlns:a16="http://schemas.microsoft.com/office/drawing/2014/main" id="{A5ECC016-D63F-8010-C12E-11334F6CFC5C}"/>
              </a:ext>
            </a:extLst>
          </xdr:cNvPr>
          <xdr:cNvSpPr txBox="1"/>
        </xdr:nvSpPr>
        <xdr:spPr>
          <a:xfrm rot="21447046">
            <a:off x="8527417" y="5053369"/>
            <a:ext cx="26000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#</a:t>
            </a:r>
          </a:p>
        </xdr:txBody>
      </xdr:sp>
      <xdr:sp macro="" textlink="">
        <xdr:nvSpPr>
          <xdr:cNvPr id="392" name="TextBox 49">
            <a:extLst>
              <a:ext uri="{FF2B5EF4-FFF2-40B4-BE49-F238E27FC236}">
                <a16:creationId xmlns:a16="http://schemas.microsoft.com/office/drawing/2014/main" id="{7B87D691-40CC-CA89-8C6A-1A46F6070B4F}"/>
              </a:ext>
            </a:extLst>
          </xdr:cNvPr>
          <xdr:cNvSpPr txBox="1"/>
        </xdr:nvSpPr>
        <xdr:spPr>
          <a:xfrm>
            <a:off x="6831989" y="5547239"/>
            <a:ext cx="216277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# Lanes not relevant to this study</a:t>
            </a:r>
          </a:p>
        </xdr:txBody>
      </xdr:sp>
      <xdr:sp macro="" textlink="">
        <xdr:nvSpPr>
          <xdr:cNvPr id="393" name="TextBox 52">
            <a:extLst>
              <a:ext uri="{FF2B5EF4-FFF2-40B4-BE49-F238E27FC236}">
                <a16:creationId xmlns:a16="http://schemas.microsoft.com/office/drawing/2014/main" id="{BDAFE751-EC58-E264-4C71-2652ABCC2784}"/>
              </a:ext>
            </a:extLst>
          </xdr:cNvPr>
          <xdr:cNvSpPr txBox="1"/>
        </xdr:nvSpPr>
        <xdr:spPr>
          <a:xfrm rot="21447046">
            <a:off x="8727482" y="5044267"/>
            <a:ext cx="26000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#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8</xdr:col>
      <xdr:colOff>96141</xdr:colOff>
      <xdr:row>40</xdr:row>
      <xdr:rowOff>34262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B28CFAB-083B-CD7E-061B-AD81FD8611A5}"/>
            </a:ext>
          </a:extLst>
        </xdr:cNvPr>
        <xdr:cNvGrpSpPr/>
      </xdr:nvGrpSpPr>
      <xdr:grpSpPr>
        <a:xfrm>
          <a:off x="0" y="838200"/>
          <a:ext cx="5201541" cy="6553172"/>
          <a:chOff x="7124518" y="145706"/>
          <a:chExt cx="4972941" cy="6892262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E491FE9C-460F-1D4C-12F6-42E502FD6E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966002" y="404924"/>
            <a:ext cx="4131457" cy="3024076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8D2CA9FC-5DAD-E96B-FBA6-BE07CDA0A6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499284" y="3429000"/>
            <a:ext cx="3264801" cy="3087149"/>
          </a:xfrm>
          <a:prstGeom prst="rect">
            <a:avLst/>
          </a:prstGeom>
          <a:ln>
            <a:solidFill>
              <a:schemeClr val="bg1">
                <a:lumMod val="65000"/>
              </a:schemeClr>
            </a:solidFill>
          </a:ln>
        </xdr:spPr>
      </xdr:pic>
      <xdr:sp macro="" textlink="">
        <xdr:nvSpPr>
          <xdr:cNvPr id="5" name="TextBox 38">
            <a:extLst>
              <a:ext uri="{FF2B5EF4-FFF2-40B4-BE49-F238E27FC236}">
                <a16:creationId xmlns:a16="http://schemas.microsoft.com/office/drawing/2014/main" id="{BF162E3F-83D1-9453-8FE2-97B2CB7D1DCA}"/>
              </a:ext>
            </a:extLst>
          </xdr:cNvPr>
          <xdr:cNvSpPr txBox="1"/>
        </xdr:nvSpPr>
        <xdr:spPr>
          <a:xfrm>
            <a:off x="7553657" y="657761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Helvetica" pitchFamily="2" charset="0"/>
              </a:rPr>
              <a:t>kDa</a:t>
            </a:r>
          </a:p>
        </xdr:txBody>
      </xdr:sp>
      <xdr:sp macro="" textlink="">
        <xdr:nvSpPr>
          <xdr:cNvPr id="6" name="TextBox 39">
            <a:extLst>
              <a:ext uri="{FF2B5EF4-FFF2-40B4-BE49-F238E27FC236}">
                <a16:creationId xmlns:a16="http://schemas.microsoft.com/office/drawing/2014/main" id="{AEFADFA4-8D50-AC67-B758-5BB72E0C0F52}"/>
              </a:ext>
            </a:extLst>
          </xdr:cNvPr>
          <xdr:cNvSpPr txBox="1"/>
        </xdr:nvSpPr>
        <xdr:spPr>
          <a:xfrm>
            <a:off x="7573135" y="941828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250</a:t>
            </a:r>
          </a:p>
        </xdr:txBody>
      </xdr:sp>
      <xdr:sp macro="" textlink="">
        <xdr:nvSpPr>
          <xdr:cNvPr id="7" name="TextBox 40">
            <a:extLst>
              <a:ext uri="{FF2B5EF4-FFF2-40B4-BE49-F238E27FC236}">
                <a16:creationId xmlns:a16="http://schemas.microsoft.com/office/drawing/2014/main" id="{E88634A7-FC13-CA1C-2B6C-17A7FC584CE3}"/>
              </a:ext>
            </a:extLst>
          </xdr:cNvPr>
          <xdr:cNvSpPr txBox="1"/>
        </xdr:nvSpPr>
        <xdr:spPr>
          <a:xfrm>
            <a:off x="7578280" y="1488618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100</a:t>
            </a:r>
          </a:p>
        </xdr:txBody>
      </xdr:sp>
      <xdr:sp macro="" textlink="">
        <xdr:nvSpPr>
          <xdr:cNvPr id="8" name="TextBox 41">
            <a:extLst>
              <a:ext uri="{FF2B5EF4-FFF2-40B4-BE49-F238E27FC236}">
                <a16:creationId xmlns:a16="http://schemas.microsoft.com/office/drawing/2014/main" id="{371407C3-34DF-C100-923B-45CBCE7295E7}"/>
              </a:ext>
            </a:extLst>
          </xdr:cNvPr>
          <xdr:cNvSpPr txBox="1"/>
        </xdr:nvSpPr>
        <xdr:spPr>
          <a:xfrm>
            <a:off x="7553657" y="1197118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150</a:t>
            </a:r>
          </a:p>
        </xdr:txBody>
      </xdr:sp>
      <xdr:sp macro="" textlink="">
        <xdr:nvSpPr>
          <xdr:cNvPr id="9" name="TextBox 42">
            <a:extLst>
              <a:ext uri="{FF2B5EF4-FFF2-40B4-BE49-F238E27FC236}">
                <a16:creationId xmlns:a16="http://schemas.microsoft.com/office/drawing/2014/main" id="{72478019-6320-5B4D-9718-F9A2CBD9FC25}"/>
              </a:ext>
            </a:extLst>
          </xdr:cNvPr>
          <xdr:cNvSpPr txBox="1"/>
        </xdr:nvSpPr>
        <xdr:spPr>
          <a:xfrm>
            <a:off x="7645913" y="1666522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75</a:t>
            </a:r>
          </a:p>
        </xdr:txBody>
      </xdr:sp>
      <xdr:sp macro="" textlink="">
        <xdr:nvSpPr>
          <xdr:cNvPr id="10" name="TextBox 43">
            <a:extLst>
              <a:ext uri="{FF2B5EF4-FFF2-40B4-BE49-F238E27FC236}">
                <a16:creationId xmlns:a16="http://schemas.microsoft.com/office/drawing/2014/main" id="{2048C1F1-DEDB-966E-45CA-1BF3900A4451}"/>
              </a:ext>
            </a:extLst>
          </xdr:cNvPr>
          <xdr:cNvSpPr txBox="1"/>
        </xdr:nvSpPr>
        <xdr:spPr>
          <a:xfrm>
            <a:off x="7656203" y="2053367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50</a:t>
            </a:r>
          </a:p>
        </xdr:txBody>
      </xdr:sp>
      <xdr:sp macro="" textlink="">
        <xdr:nvSpPr>
          <xdr:cNvPr id="11" name="TextBox 44">
            <a:extLst>
              <a:ext uri="{FF2B5EF4-FFF2-40B4-BE49-F238E27FC236}">
                <a16:creationId xmlns:a16="http://schemas.microsoft.com/office/drawing/2014/main" id="{1CFBE298-5526-FA30-204C-0CC0CD60FEC1}"/>
              </a:ext>
            </a:extLst>
          </xdr:cNvPr>
          <xdr:cNvSpPr txBox="1"/>
        </xdr:nvSpPr>
        <xdr:spPr>
          <a:xfrm>
            <a:off x="7656203" y="2278755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37</a:t>
            </a:r>
          </a:p>
        </xdr:txBody>
      </xdr:sp>
      <xdr:sp macro="" textlink="">
        <xdr:nvSpPr>
          <xdr:cNvPr id="12" name="TextBox 45">
            <a:extLst>
              <a:ext uri="{FF2B5EF4-FFF2-40B4-BE49-F238E27FC236}">
                <a16:creationId xmlns:a16="http://schemas.microsoft.com/office/drawing/2014/main" id="{2E68D445-071F-BA4C-B12C-6CB609348849}"/>
              </a:ext>
            </a:extLst>
          </xdr:cNvPr>
          <xdr:cNvSpPr txBox="1"/>
        </xdr:nvSpPr>
        <xdr:spPr>
          <a:xfrm>
            <a:off x="7656203" y="2522095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25</a:t>
            </a:r>
          </a:p>
        </xdr:txBody>
      </xdr:sp>
      <xdr:sp macro="" textlink="">
        <xdr:nvSpPr>
          <xdr:cNvPr id="13" name="TextBox 46">
            <a:extLst>
              <a:ext uri="{FF2B5EF4-FFF2-40B4-BE49-F238E27FC236}">
                <a16:creationId xmlns:a16="http://schemas.microsoft.com/office/drawing/2014/main" id="{F426792A-F99D-783F-CE1C-F7B7AB6DEED1}"/>
              </a:ext>
            </a:extLst>
          </xdr:cNvPr>
          <xdr:cNvSpPr txBox="1"/>
        </xdr:nvSpPr>
        <xdr:spPr>
          <a:xfrm>
            <a:off x="7645913" y="2687001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15</a:t>
            </a:r>
          </a:p>
        </xdr:txBody>
      </xdr:sp>
      <xdr:sp macro="" textlink="">
        <xdr:nvSpPr>
          <xdr:cNvPr id="14" name="TextBox 47">
            <a:extLst>
              <a:ext uri="{FF2B5EF4-FFF2-40B4-BE49-F238E27FC236}">
                <a16:creationId xmlns:a16="http://schemas.microsoft.com/office/drawing/2014/main" id="{A36F4618-04C2-F0E4-E9E2-7F3AFC4FF739}"/>
              </a:ext>
            </a:extLst>
          </xdr:cNvPr>
          <xdr:cNvSpPr txBox="1"/>
        </xdr:nvSpPr>
        <xdr:spPr>
          <a:xfrm>
            <a:off x="7645913" y="2964369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10</a:t>
            </a:r>
          </a:p>
        </xdr:txBody>
      </xdr:sp>
      <xdr:sp macro="" textlink="">
        <xdr:nvSpPr>
          <xdr:cNvPr id="15" name="TextBox 48">
            <a:extLst>
              <a:ext uri="{FF2B5EF4-FFF2-40B4-BE49-F238E27FC236}">
                <a16:creationId xmlns:a16="http://schemas.microsoft.com/office/drawing/2014/main" id="{4DDB659F-C8FF-FD69-86FD-93735148EDA6}"/>
              </a:ext>
            </a:extLst>
          </xdr:cNvPr>
          <xdr:cNvSpPr txBox="1"/>
        </xdr:nvSpPr>
        <xdr:spPr>
          <a:xfrm>
            <a:off x="8073654" y="3578694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Helvetica" pitchFamily="2" charset="0"/>
              </a:rPr>
              <a:t>kDa</a:t>
            </a:r>
          </a:p>
        </xdr:txBody>
      </xdr:sp>
      <xdr:sp macro="" textlink="">
        <xdr:nvSpPr>
          <xdr:cNvPr id="16" name="TextBox 49">
            <a:extLst>
              <a:ext uri="{FF2B5EF4-FFF2-40B4-BE49-F238E27FC236}">
                <a16:creationId xmlns:a16="http://schemas.microsoft.com/office/drawing/2014/main" id="{1348DAE0-EE21-A25F-6CAD-7C3923CA23D9}"/>
              </a:ext>
            </a:extLst>
          </xdr:cNvPr>
          <xdr:cNvSpPr txBox="1"/>
        </xdr:nvSpPr>
        <xdr:spPr>
          <a:xfrm>
            <a:off x="8093132" y="3862761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250</a:t>
            </a:r>
          </a:p>
        </xdr:txBody>
      </xdr:sp>
      <xdr:sp macro="" textlink="">
        <xdr:nvSpPr>
          <xdr:cNvPr id="17" name="TextBox 50">
            <a:extLst>
              <a:ext uri="{FF2B5EF4-FFF2-40B4-BE49-F238E27FC236}">
                <a16:creationId xmlns:a16="http://schemas.microsoft.com/office/drawing/2014/main" id="{AB3F4651-3AD3-1F95-91A0-6FD01398F65D}"/>
              </a:ext>
            </a:extLst>
          </xdr:cNvPr>
          <xdr:cNvSpPr txBox="1"/>
        </xdr:nvSpPr>
        <xdr:spPr>
          <a:xfrm>
            <a:off x="8098277" y="4409551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100</a:t>
            </a:r>
          </a:p>
        </xdr:txBody>
      </xdr:sp>
      <xdr:sp macro="" textlink="">
        <xdr:nvSpPr>
          <xdr:cNvPr id="18" name="TextBox 51">
            <a:extLst>
              <a:ext uri="{FF2B5EF4-FFF2-40B4-BE49-F238E27FC236}">
                <a16:creationId xmlns:a16="http://schemas.microsoft.com/office/drawing/2014/main" id="{7D071713-5EE4-5F56-5731-F4536E464E51}"/>
              </a:ext>
            </a:extLst>
          </xdr:cNvPr>
          <xdr:cNvSpPr txBox="1"/>
        </xdr:nvSpPr>
        <xdr:spPr>
          <a:xfrm>
            <a:off x="8073654" y="4118051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150</a:t>
            </a:r>
          </a:p>
        </xdr:txBody>
      </xdr:sp>
      <xdr:sp macro="" textlink="">
        <xdr:nvSpPr>
          <xdr:cNvPr id="19" name="TextBox 52">
            <a:extLst>
              <a:ext uri="{FF2B5EF4-FFF2-40B4-BE49-F238E27FC236}">
                <a16:creationId xmlns:a16="http://schemas.microsoft.com/office/drawing/2014/main" id="{D56665A7-C7D4-CC08-C440-D793F9FFEFB3}"/>
              </a:ext>
            </a:extLst>
          </xdr:cNvPr>
          <xdr:cNvSpPr txBox="1"/>
        </xdr:nvSpPr>
        <xdr:spPr>
          <a:xfrm>
            <a:off x="8165910" y="4587455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75</a:t>
            </a:r>
          </a:p>
        </xdr:txBody>
      </xdr:sp>
      <xdr:sp macro="" textlink="">
        <xdr:nvSpPr>
          <xdr:cNvPr id="20" name="TextBox 53">
            <a:extLst>
              <a:ext uri="{FF2B5EF4-FFF2-40B4-BE49-F238E27FC236}">
                <a16:creationId xmlns:a16="http://schemas.microsoft.com/office/drawing/2014/main" id="{EC1155C4-F4C8-5F06-D6DA-C59A54850745}"/>
              </a:ext>
            </a:extLst>
          </xdr:cNvPr>
          <xdr:cNvSpPr txBox="1"/>
        </xdr:nvSpPr>
        <xdr:spPr>
          <a:xfrm>
            <a:off x="8176200" y="4974300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50</a:t>
            </a:r>
          </a:p>
        </xdr:txBody>
      </xdr:sp>
      <xdr:sp macro="" textlink="">
        <xdr:nvSpPr>
          <xdr:cNvPr id="21" name="TextBox 54">
            <a:extLst>
              <a:ext uri="{FF2B5EF4-FFF2-40B4-BE49-F238E27FC236}">
                <a16:creationId xmlns:a16="http://schemas.microsoft.com/office/drawing/2014/main" id="{4FD9C25D-AA81-A9ED-4A7E-25FEC061ED5B}"/>
              </a:ext>
            </a:extLst>
          </xdr:cNvPr>
          <xdr:cNvSpPr txBox="1"/>
        </xdr:nvSpPr>
        <xdr:spPr>
          <a:xfrm>
            <a:off x="8176200" y="5199688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37</a:t>
            </a:r>
          </a:p>
        </xdr:txBody>
      </xdr:sp>
      <xdr:sp macro="" textlink="">
        <xdr:nvSpPr>
          <xdr:cNvPr id="22" name="TextBox 55">
            <a:extLst>
              <a:ext uri="{FF2B5EF4-FFF2-40B4-BE49-F238E27FC236}">
                <a16:creationId xmlns:a16="http://schemas.microsoft.com/office/drawing/2014/main" id="{EBFD430C-78DC-F0BB-FE71-319DEA5883C4}"/>
              </a:ext>
            </a:extLst>
          </xdr:cNvPr>
          <xdr:cNvSpPr txBox="1"/>
        </xdr:nvSpPr>
        <xdr:spPr>
          <a:xfrm>
            <a:off x="8176200" y="5443028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25</a:t>
            </a:r>
          </a:p>
        </xdr:txBody>
      </xdr:sp>
      <xdr:sp macro="" textlink="">
        <xdr:nvSpPr>
          <xdr:cNvPr id="23" name="TextBox 56">
            <a:extLst>
              <a:ext uri="{FF2B5EF4-FFF2-40B4-BE49-F238E27FC236}">
                <a16:creationId xmlns:a16="http://schemas.microsoft.com/office/drawing/2014/main" id="{F3824FEA-1366-0ECA-05D8-73A6C7A38224}"/>
              </a:ext>
            </a:extLst>
          </xdr:cNvPr>
          <xdr:cNvSpPr txBox="1"/>
        </xdr:nvSpPr>
        <xdr:spPr>
          <a:xfrm>
            <a:off x="8165910" y="5607934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15</a:t>
            </a:r>
          </a:p>
        </xdr:txBody>
      </xdr:sp>
      <xdr:sp macro="" textlink="">
        <xdr:nvSpPr>
          <xdr:cNvPr id="24" name="TextBox 57">
            <a:extLst>
              <a:ext uri="{FF2B5EF4-FFF2-40B4-BE49-F238E27FC236}">
                <a16:creationId xmlns:a16="http://schemas.microsoft.com/office/drawing/2014/main" id="{025CFE15-6CEF-CA83-A7D0-2C05E8E5DFAE}"/>
              </a:ext>
            </a:extLst>
          </xdr:cNvPr>
          <xdr:cNvSpPr txBox="1"/>
        </xdr:nvSpPr>
        <xdr:spPr>
          <a:xfrm>
            <a:off x="8165910" y="5885302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10</a:t>
            </a:r>
          </a:p>
        </xdr:txBody>
      </xdr:sp>
      <xdr:sp macro="" textlink="">
        <xdr:nvSpPr>
          <xdr:cNvPr id="25" name="TextBox 58">
            <a:extLst>
              <a:ext uri="{FF2B5EF4-FFF2-40B4-BE49-F238E27FC236}">
                <a16:creationId xmlns:a16="http://schemas.microsoft.com/office/drawing/2014/main" id="{F6971BD2-24EE-279A-B3D6-980B2C6A36DD}"/>
              </a:ext>
            </a:extLst>
          </xdr:cNvPr>
          <xdr:cNvSpPr txBox="1"/>
        </xdr:nvSpPr>
        <xdr:spPr>
          <a:xfrm>
            <a:off x="7124518" y="145706"/>
            <a:ext cx="2260555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WB: anti-GFP merged with epi</a:t>
            </a:r>
          </a:p>
        </xdr:txBody>
      </xdr:sp>
      <xdr:sp macro="" textlink="">
        <xdr:nvSpPr>
          <xdr:cNvPr id="26" name="TextBox 59">
            <a:extLst>
              <a:ext uri="{FF2B5EF4-FFF2-40B4-BE49-F238E27FC236}">
                <a16:creationId xmlns:a16="http://schemas.microsoft.com/office/drawing/2014/main" id="{3C0608F4-111A-B93B-A19F-5E9D2B6F8D1C}"/>
              </a:ext>
            </a:extLst>
          </xdr:cNvPr>
          <xdr:cNvSpPr txBox="1"/>
        </xdr:nvSpPr>
        <xdr:spPr>
          <a:xfrm>
            <a:off x="7124518" y="3452453"/>
            <a:ext cx="1135247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WB: anti-GFP</a:t>
            </a:r>
          </a:p>
        </xdr:txBody>
      </xdr:sp>
      <xdr:sp macro="" textlink="">
        <xdr:nvSpPr>
          <xdr:cNvPr id="27" name="TextBox 60">
            <a:extLst>
              <a:ext uri="{FF2B5EF4-FFF2-40B4-BE49-F238E27FC236}">
                <a16:creationId xmlns:a16="http://schemas.microsoft.com/office/drawing/2014/main" id="{C494ED2F-2019-2199-B50E-295202B2420B}"/>
              </a:ext>
            </a:extLst>
          </xdr:cNvPr>
          <xdr:cNvSpPr txBox="1"/>
        </xdr:nvSpPr>
        <xdr:spPr>
          <a:xfrm rot="19211024">
            <a:off x="8332216" y="6706263"/>
            <a:ext cx="936475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GFP control</a:t>
            </a:r>
          </a:p>
        </xdr:txBody>
      </xdr:sp>
      <xdr:sp macro="" textlink="">
        <xdr:nvSpPr>
          <xdr:cNvPr id="28" name="TextBox 61">
            <a:extLst>
              <a:ext uri="{FF2B5EF4-FFF2-40B4-BE49-F238E27FC236}">
                <a16:creationId xmlns:a16="http://schemas.microsoft.com/office/drawing/2014/main" id="{7B11BE6E-F80B-29B6-A6FD-7B0F9EF18B7C}"/>
              </a:ext>
            </a:extLst>
          </xdr:cNvPr>
          <xdr:cNvSpPr txBox="1"/>
        </xdr:nvSpPr>
        <xdr:spPr>
          <a:xfrm rot="19211024">
            <a:off x="8785923" y="6690133"/>
            <a:ext cx="73770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MBOAT7</a:t>
            </a:r>
          </a:p>
        </xdr:txBody>
      </xdr:sp>
      <xdr:sp macro="" textlink="">
        <xdr:nvSpPr>
          <xdr:cNvPr id="29" name="TextBox 62">
            <a:extLst>
              <a:ext uri="{FF2B5EF4-FFF2-40B4-BE49-F238E27FC236}">
                <a16:creationId xmlns:a16="http://schemas.microsoft.com/office/drawing/2014/main" id="{17A1E365-4256-D760-6E9F-86B0BA1BF922}"/>
              </a:ext>
            </a:extLst>
          </xdr:cNvPr>
          <xdr:cNvSpPr txBox="1"/>
        </xdr:nvSpPr>
        <xdr:spPr>
          <a:xfrm rot="19211024">
            <a:off x="9086485" y="6653677"/>
            <a:ext cx="73770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MBOAT1</a:t>
            </a:r>
          </a:p>
        </xdr:txBody>
      </xdr:sp>
      <xdr:sp macro="" textlink="">
        <xdr:nvSpPr>
          <xdr:cNvPr id="30" name="TextBox 63">
            <a:extLst>
              <a:ext uri="{FF2B5EF4-FFF2-40B4-BE49-F238E27FC236}">
                <a16:creationId xmlns:a16="http://schemas.microsoft.com/office/drawing/2014/main" id="{E1A2C509-B361-F257-7D4A-35BCC19BC760}"/>
              </a:ext>
            </a:extLst>
          </xdr:cNvPr>
          <xdr:cNvSpPr txBox="1"/>
        </xdr:nvSpPr>
        <xdr:spPr>
          <a:xfrm rot="19211024">
            <a:off x="9419860" y="6663841"/>
            <a:ext cx="73770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MBOAT5</a:t>
            </a:r>
          </a:p>
        </xdr:txBody>
      </xdr:sp>
      <xdr:sp macro="" textlink="">
        <xdr:nvSpPr>
          <xdr:cNvPr id="31" name="TextBox 64">
            <a:extLst>
              <a:ext uri="{FF2B5EF4-FFF2-40B4-BE49-F238E27FC236}">
                <a16:creationId xmlns:a16="http://schemas.microsoft.com/office/drawing/2014/main" id="{6D768B5A-314B-D85C-3B90-A35FDECDE497}"/>
              </a:ext>
            </a:extLst>
          </xdr:cNvPr>
          <xdr:cNvSpPr txBox="1"/>
        </xdr:nvSpPr>
        <xdr:spPr>
          <a:xfrm rot="19211024">
            <a:off x="9548575" y="6784052"/>
            <a:ext cx="103105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MBOAT1</a:t>
            </a:r>
            <a:r>
              <a:rPr lang="en-US" sz="1050" baseline="30000">
                <a:latin typeface="Helvetica" pitchFamily="2" charset="0"/>
              </a:rPr>
              <a:t>loopM7</a:t>
            </a:r>
          </a:p>
        </xdr:txBody>
      </xdr:sp>
      <xdr:sp macro="" textlink="">
        <xdr:nvSpPr>
          <xdr:cNvPr id="32" name="TextBox 65">
            <a:extLst>
              <a:ext uri="{FF2B5EF4-FFF2-40B4-BE49-F238E27FC236}">
                <a16:creationId xmlns:a16="http://schemas.microsoft.com/office/drawing/2014/main" id="{88BAE0AE-DF48-C91C-D760-67A83C5361CA}"/>
              </a:ext>
            </a:extLst>
          </xdr:cNvPr>
          <xdr:cNvSpPr txBox="1"/>
        </xdr:nvSpPr>
        <xdr:spPr>
          <a:xfrm rot="19211024">
            <a:off x="9923935" y="6784052"/>
            <a:ext cx="103105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MBOAT5</a:t>
            </a:r>
            <a:r>
              <a:rPr lang="en-US" sz="1050" baseline="30000">
                <a:latin typeface="Helvetica" pitchFamily="2" charset="0"/>
              </a:rPr>
              <a:t>loopM7</a:t>
            </a:r>
          </a:p>
        </xdr:txBody>
      </xdr:sp>
    </xdr:grpSp>
    <xdr:clientData/>
  </xdr:twoCellAnchor>
  <xdr:twoCellAnchor>
    <xdr:from>
      <xdr:col>10</xdr:col>
      <xdr:colOff>0</xdr:colOff>
      <xdr:row>4</xdr:row>
      <xdr:rowOff>0</xdr:rowOff>
    </xdr:from>
    <xdr:to>
      <xdr:col>19</xdr:col>
      <xdr:colOff>170959</xdr:colOff>
      <xdr:row>32</xdr:row>
      <xdr:rowOff>149393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0C586EFC-D3F7-153B-B661-54E86F04D817}"/>
            </a:ext>
          </a:extLst>
        </xdr:cNvPr>
        <xdr:cNvGrpSpPr/>
      </xdr:nvGrpSpPr>
      <xdr:grpSpPr>
        <a:xfrm>
          <a:off x="6381750" y="838200"/>
          <a:ext cx="5914534" cy="5220503"/>
          <a:chOff x="661846" y="547925"/>
          <a:chExt cx="5657359" cy="5483393"/>
        </a:xfrm>
      </xdr:grpSpPr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6E0D945A-72BB-D3FA-3146-CBC517E103F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2869"/>
          <a:stretch/>
        </xdr:blipFill>
        <xdr:spPr>
          <a:xfrm>
            <a:off x="707337" y="1561276"/>
            <a:ext cx="5112243" cy="4470042"/>
          </a:xfrm>
          <a:prstGeom prst="rect">
            <a:avLst/>
          </a:prstGeom>
          <a:ln>
            <a:solidFill>
              <a:schemeClr val="bg1">
                <a:lumMod val="65000"/>
              </a:schemeClr>
            </a:solidFill>
          </a:ln>
        </xdr:spPr>
      </xdr:pic>
      <xdr:sp macro="" textlink="">
        <xdr:nvSpPr>
          <xdr:cNvPr id="35" name="TextBox 4">
            <a:extLst>
              <a:ext uri="{FF2B5EF4-FFF2-40B4-BE49-F238E27FC236}">
                <a16:creationId xmlns:a16="http://schemas.microsoft.com/office/drawing/2014/main" id="{61C3F7F6-2FAF-0193-CB2F-7E65F190EA78}"/>
              </a:ext>
            </a:extLst>
          </xdr:cNvPr>
          <xdr:cNvSpPr txBox="1"/>
        </xdr:nvSpPr>
        <xdr:spPr>
          <a:xfrm rot="19211024">
            <a:off x="956067" y="1126818"/>
            <a:ext cx="936475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GFP control</a:t>
            </a:r>
          </a:p>
        </xdr:txBody>
      </xdr:sp>
      <xdr:sp macro="" textlink="">
        <xdr:nvSpPr>
          <xdr:cNvPr id="36" name="TextBox 5">
            <a:extLst>
              <a:ext uri="{FF2B5EF4-FFF2-40B4-BE49-F238E27FC236}">
                <a16:creationId xmlns:a16="http://schemas.microsoft.com/office/drawing/2014/main" id="{19E717B5-E175-6C9F-BEF2-DF2640FF5CD8}"/>
              </a:ext>
            </a:extLst>
          </xdr:cNvPr>
          <xdr:cNvSpPr txBox="1"/>
        </xdr:nvSpPr>
        <xdr:spPr>
          <a:xfrm>
            <a:off x="5757833" y="1885645"/>
            <a:ext cx="38183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-PI</a:t>
            </a:r>
          </a:p>
        </xdr:txBody>
      </xdr:sp>
      <xdr:sp macro="" textlink="">
        <xdr:nvSpPr>
          <xdr:cNvPr id="37" name="TextBox 6">
            <a:extLst>
              <a:ext uri="{FF2B5EF4-FFF2-40B4-BE49-F238E27FC236}">
                <a16:creationId xmlns:a16="http://schemas.microsoft.com/office/drawing/2014/main" id="{47CF3F57-FA3B-87E2-EFB6-EC7BF9F40745}"/>
              </a:ext>
            </a:extLst>
          </xdr:cNvPr>
          <xdr:cNvSpPr txBox="1"/>
        </xdr:nvSpPr>
        <xdr:spPr>
          <a:xfrm>
            <a:off x="5757833" y="5514077"/>
            <a:ext cx="56137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-Start</a:t>
            </a:r>
          </a:p>
        </xdr:txBody>
      </xdr:sp>
      <xdr:sp macro="" textlink="">
        <xdr:nvSpPr>
          <xdr:cNvPr id="38" name="TextBox 7">
            <a:extLst>
              <a:ext uri="{FF2B5EF4-FFF2-40B4-BE49-F238E27FC236}">
                <a16:creationId xmlns:a16="http://schemas.microsoft.com/office/drawing/2014/main" id="{C65DA15E-F77A-B5B0-EF39-C65ECDAB5AD2}"/>
              </a:ext>
            </a:extLst>
          </xdr:cNvPr>
          <xdr:cNvSpPr txBox="1"/>
        </xdr:nvSpPr>
        <xdr:spPr>
          <a:xfrm rot="19211024">
            <a:off x="1288036" y="1197258"/>
            <a:ext cx="73770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MBOAT7</a:t>
            </a:r>
          </a:p>
        </xdr:txBody>
      </xdr:sp>
      <xdr:sp macro="" textlink="">
        <xdr:nvSpPr>
          <xdr:cNvPr id="39" name="TextBox 8">
            <a:extLst>
              <a:ext uri="{FF2B5EF4-FFF2-40B4-BE49-F238E27FC236}">
                <a16:creationId xmlns:a16="http://schemas.microsoft.com/office/drawing/2014/main" id="{86F9A341-D0F2-D74F-E766-C61D4A444F2D}"/>
              </a:ext>
            </a:extLst>
          </xdr:cNvPr>
          <xdr:cNvSpPr txBox="1"/>
        </xdr:nvSpPr>
        <xdr:spPr>
          <a:xfrm rot="19211024">
            <a:off x="5214601" y="1153635"/>
            <a:ext cx="87395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PI standard</a:t>
            </a:r>
          </a:p>
        </xdr:txBody>
      </xdr:sp>
      <xdr:sp macro="" textlink="">
        <xdr:nvSpPr>
          <xdr:cNvPr id="40" name="TextBox 9">
            <a:extLst>
              <a:ext uri="{FF2B5EF4-FFF2-40B4-BE49-F238E27FC236}">
                <a16:creationId xmlns:a16="http://schemas.microsoft.com/office/drawing/2014/main" id="{9979E40C-5A79-0913-930B-533ACDB491CA}"/>
              </a:ext>
            </a:extLst>
          </xdr:cNvPr>
          <xdr:cNvSpPr txBox="1"/>
        </xdr:nvSpPr>
        <xdr:spPr>
          <a:xfrm rot="19211024">
            <a:off x="1536975" y="1197259"/>
            <a:ext cx="73770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MBOAT1</a:t>
            </a:r>
          </a:p>
        </xdr:txBody>
      </xdr:sp>
      <xdr:sp macro="" textlink="">
        <xdr:nvSpPr>
          <xdr:cNvPr id="41" name="TextBox 10">
            <a:extLst>
              <a:ext uri="{FF2B5EF4-FFF2-40B4-BE49-F238E27FC236}">
                <a16:creationId xmlns:a16="http://schemas.microsoft.com/office/drawing/2014/main" id="{A4BA6869-3DFD-B851-2643-05E85CE6A0B6}"/>
              </a:ext>
            </a:extLst>
          </xdr:cNvPr>
          <xdr:cNvSpPr txBox="1"/>
        </xdr:nvSpPr>
        <xdr:spPr>
          <a:xfrm rot="19211024">
            <a:off x="1803584" y="1203370"/>
            <a:ext cx="73770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MBOAT5</a:t>
            </a:r>
          </a:p>
        </xdr:txBody>
      </xdr:sp>
      <xdr:sp macro="" textlink="">
        <xdr:nvSpPr>
          <xdr:cNvPr id="42" name="TextBox 11">
            <a:extLst>
              <a:ext uri="{FF2B5EF4-FFF2-40B4-BE49-F238E27FC236}">
                <a16:creationId xmlns:a16="http://schemas.microsoft.com/office/drawing/2014/main" id="{F7B37F83-7195-CA3D-0079-155E83A74229}"/>
              </a:ext>
            </a:extLst>
          </xdr:cNvPr>
          <xdr:cNvSpPr txBox="1"/>
        </xdr:nvSpPr>
        <xdr:spPr>
          <a:xfrm rot="19211024">
            <a:off x="1989221" y="1103950"/>
            <a:ext cx="103105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MBOAT1</a:t>
            </a:r>
            <a:r>
              <a:rPr lang="en-US" sz="1050" baseline="30000">
                <a:latin typeface="Helvetica" pitchFamily="2" charset="0"/>
              </a:rPr>
              <a:t>loopM7</a:t>
            </a:r>
          </a:p>
        </xdr:txBody>
      </xdr:sp>
      <xdr:sp macro="" textlink="">
        <xdr:nvSpPr>
          <xdr:cNvPr id="43" name="TextBox 12">
            <a:extLst>
              <a:ext uri="{FF2B5EF4-FFF2-40B4-BE49-F238E27FC236}">
                <a16:creationId xmlns:a16="http://schemas.microsoft.com/office/drawing/2014/main" id="{442973F4-B174-EBF0-2918-A037E417F35B}"/>
              </a:ext>
            </a:extLst>
          </xdr:cNvPr>
          <xdr:cNvSpPr txBox="1"/>
        </xdr:nvSpPr>
        <xdr:spPr>
          <a:xfrm rot="19211024">
            <a:off x="2249849" y="1103339"/>
            <a:ext cx="103105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MBOAT5</a:t>
            </a:r>
            <a:r>
              <a:rPr lang="en-US" sz="1050" baseline="30000">
                <a:latin typeface="Helvetica" pitchFamily="2" charset="0"/>
              </a:rPr>
              <a:t>loopM7</a:t>
            </a:r>
          </a:p>
        </xdr:txBody>
      </xdr:sp>
      <xdr:sp macro="" textlink="">
        <xdr:nvSpPr>
          <xdr:cNvPr id="44" name="TextBox 14">
            <a:extLst>
              <a:ext uri="{FF2B5EF4-FFF2-40B4-BE49-F238E27FC236}">
                <a16:creationId xmlns:a16="http://schemas.microsoft.com/office/drawing/2014/main" id="{92685297-9150-ABA3-14DD-E6ED36AE7A7A}"/>
              </a:ext>
            </a:extLst>
          </xdr:cNvPr>
          <xdr:cNvSpPr txBox="1"/>
        </xdr:nvSpPr>
        <xdr:spPr>
          <a:xfrm rot="19211024">
            <a:off x="2596954" y="1215153"/>
            <a:ext cx="73770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MBOAT7</a:t>
            </a:r>
          </a:p>
        </xdr:txBody>
      </xdr:sp>
      <xdr:sp macro="" textlink="">
        <xdr:nvSpPr>
          <xdr:cNvPr id="45" name="TextBox 15">
            <a:extLst>
              <a:ext uri="{FF2B5EF4-FFF2-40B4-BE49-F238E27FC236}">
                <a16:creationId xmlns:a16="http://schemas.microsoft.com/office/drawing/2014/main" id="{747B3A7F-3688-3796-6224-28585F75CE26}"/>
              </a:ext>
            </a:extLst>
          </xdr:cNvPr>
          <xdr:cNvSpPr txBox="1"/>
        </xdr:nvSpPr>
        <xdr:spPr>
          <a:xfrm rot="19211024">
            <a:off x="2863563" y="1215153"/>
            <a:ext cx="73770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MBOAT1</a:t>
            </a:r>
          </a:p>
        </xdr:txBody>
      </xdr:sp>
      <xdr:sp macro="" textlink="">
        <xdr:nvSpPr>
          <xdr:cNvPr id="46" name="TextBox 16">
            <a:extLst>
              <a:ext uri="{FF2B5EF4-FFF2-40B4-BE49-F238E27FC236}">
                <a16:creationId xmlns:a16="http://schemas.microsoft.com/office/drawing/2014/main" id="{CAA75FC7-95B1-37EF-7DA7-149EDC1EC6B7}"/>
              </a:ext>
            </a:extLst>
          </xdr:cNvPr>
          <xdr:cNvSpPr txBox="1"/>
        </xdr:nvSpPr>
        <xdr:spPr>
          <a:xfrm rot="19211024">
            <a:off x="3125265" y="1215152"/>
            <a:ext cx="73770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MBOAT5</a:t>
            </a:r>
          </a:p>
        </xdr:txBody>
      </xdr:sp>
      <xdr:sp macro="" textlink="">
        <xdr:nvSpPr>
          <xdr:cNvPr id="47" name="TextBox 17">
            <a:extLst>
              <a:ext uri="{FF2B5EF4-FFF2-40B4-BE49-F238E27FC236}">
                <a16:creationId xmlns:a16="http://schemas.microsoft.com/office/drawing/2014/main" id="{CF7EAA47-D5A4-4ABC-7BC3-2192BD4E0C97}"/>
              </a:ext>
            </a:extLst>
          </xdr:cNvPr>
          <xdr:cNvSpPr txBox="1"/>
        </xdr:nvSpPr>
        <xdr:spPr>
          <a:xfrm rot="19211024">
            <a:off x="3308320" y="1103338"/>
            <a:ext cx="103105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MBOAT1</a:t>
            </a:r>
            <a:r>
              <a:rPr lang="en-US" sz="1050" baseline="30000">
                <a:latin typeface="Helvetica" pitchFamily="2" charset="0"/>
              </a:rPr>
              <a:t>loopM7</a:t>
            </a:r>
          </a:p>
        </xdr:txBody>
      </xdr:sp>
      <xdr:sp macro="" textlink="">
        <xdr:nvSpPr>
          <xdr:cNvPr id="48" name="TextBox 18">
            <a:extLst>
              <a:ext uri="{FF2B5EF4-FFF2-40B4-BE49-F238E27FC236}">
                <a16:creationId xmlns:a16="http://schemas.microsoft.com/office/drawing/2014/main" id="{F1B5DC88-DA6B-801A-D520-38E2A6E330F2}"/>
              </a:ext>
            </a:extLst>
          </xdr:cNvPr>
          <xdr:cNvSpPr txBox="1"/>
        </xdr:nvSpPr>
        <xdr:spPr>
          <a:xfrm rot="19211024">
            <a:off x="3571743" y="1112286"/>
            <a:ext cx="103105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MBOAT5</a:t>
            </a:r>
            <a:r>
              <a:rPr lang="en-US" sz="1050" baseline="30000">
                <a:latin typeface="Helvetica" pitchFamily="2" charset="0"/>
              </a:rPr>
              <a:t>loopM7</a:t>
            </a:r>
          </a:p>
        </xdr:txBody>
      </xdr:sp>
      <xdr:sp macro="" textlink="">
        <xdr:nvSpPr>
          <xdr:cNvPr id="49" name="TextBox 19">
            <a:extLst>
              <a:ext uri="{FF2B5EF4-FFF2-40B4-BE49-F238E27FC236}">
                <a16:creationId xmlns:a16="http://schemas.microsoft.com/office/drawing/2014/main" id="{F1E0AAB1-E941-A405-D4EC-20136D95EE47}"/>
              </a:ext>
            </a:extLst>
          </xdr:cNvPr>
          <xdr:cNvSpPr txBox="1"/>
        </xdr:nvSpPr>
        <xdr:spPr>
          <a:xfrm rot="19211024">
            <a:off x="3981165" y="1158063"/>
            <a:ext cx="73770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MBOAT7</a:t>
            </a:r>
          </a:p>
        </xdr:txBody>
      </xdr:sp>
      <xdr:sp macro="" textlink="">
        <xdr:nvSpPr>
          <xdr:cNvPr id="50" name="TextBox 20">
            <a:extLst>
              <a:ext uri="{FF2B5EF4-FFF2-40B4-BE49-F238E27FC236}">
                <a16:creationId xmlns:a16="http://schemas.microsoft.com/office/drawing/2014/main" id="{678EB820-D927-4063-2D2F-7A7D74AA7629}"/>
              </a:ext>
            </a:extLst>
          </xdr:cNvPr>
          <xdr:cNvSpPr txBox="1"/>
        </xdr:nvSpPr>
        <xdr:spPr>
          <a:xfrm rot="19211024">
            <a:off x="4247774" y="1158063"/>
            <a:ext cx="73770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MBOAT1</a:t>
            </a:r>
          </a:p>
        </xdr:txBody>
      </xdr:sp>
      <xdr:sp macro="" textlink="">
        <xdr:nvSpPr>
          <xdr:cNvPr id="51" name="TextBox 21">
            <a:extLst>
              <a:ext uri="{FF2B5EF4-FFF2-40B4-BE49-F238E27FC236}">
                <a16:creationId xmlns:a16="http://schemas.microsoft.com/office/drawing/2014/main" id="{5F894E4E-2C6C-2022-1673-1F67E1FC7DD5}"/>
              </a:ext>
            </a:extLst>
          </xdr:cNvPr>
          <xdr:cNvSpPr txBox="1"/>
        </xdr:nvSpPr>
        <xdr:spPr>
          <a:xfrm rot="19211024">
            <a:off x="4509476" y="1158062"/>
            <a:ext cx="73770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MBOAT5</a:t>
            </a:r>
          </a:p>
        </xdr:txBody>
      </xdr:sp>
      <xdr:sp macro="" textlink="">
        <xdr:nvSpPr>
          <xdr:cNvPr id="52" name="TextBox 22">
            <a:extLst>
              <a:ext uri="{FF2B5EF4-FFF2-40B4-BE49-F238E27FC236}">
                <a16:creationId xmlns:a16="http://schemas.microsoft.com/office/drawing/2014/main" id="{116540FA-1FA6-0BB7-8442-39CF4BDFAF6A}"/>
              </a:ext>
            </a:extLst>
          </xdr:cNvPr>
          <xdr:cNvSpPr txBox="1"/>
        </xdr:nvSpPr>
        <xdr:spPr>
          <a:xfrm rot="19211024">
            <a:off x="4692531" y="1046248"/>
            <a:ext cx="103105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MBOAT1</a:t>
            </a:r>
            <a:r>
              <a:rPr lang="en-US" sz="1050" baseline="30000">
                <a:latin typeface="Helvetica" pitchFamily="2" charset="0"/>
              </a:rPr>
              <a:t>loopM7</a:t>
            </a:r>
          </a:p>
        </xdr:txBody>
      </xdr:sp>
      <xdr:sp macro="" textlink="">
        <xdr:nvSpPr>
          <xdr:cNvPr id="53" name="TextBox 23">
            <a:extLst>
              <a:ext uri="{FF2B5EF4-FFF2-40B4-BE49-F238E27FC236}">
                <a16:creationId xmlns:a16="http://schemas.microsoft.com/office/drawing/2014/main" id="{130A5900-6BF2-C5DA-D000-5716535D6F1A}"/>
              </a:ext>
            </a:extLst>
          </xdr:cNvPr>
          <xdr:cNvSpPr txBox="1"/>
        </xdr:nvSpPr>
        <xdr:spPr>
          <a:xfrm rot="19211024">
            <a:off x="4955954" y="1055196"/>
            <a:ext cx="103105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MBOAT5</a:t>
            </a:r>
            <a:r>
              <a:rPr lang="en-US" sz="1050" baseline="30000">
                <a:latin typeface="Helvetica" pitchFamily="2" charset="0"/>
              </a:rPr>
              <a:t>loopM7</a:t>
            </a:r>
          </a:p>
        </xdr:txBody>
      </xdr:sp>
      <xdr:sp macro="" textlink="">
        <xdr:nvSpPr>
          <xdr:cNvPr id="54" name="TextBox 24">
            <a:extLst>
              <a:ext uri="{FF2B5EF4-FFF2-40B4-BE49-F238E27FC236}">
                <a16:creationId xmlns:a16="http://schemas.microsoft.com/office/drawing/2014/main" id="{4E55E867-6A21-7719-B7E5-096B0F2F7740}"/>
              </a:ext>
            </a:extLst>
          </xdr:cNvPr>
          <xdr:cNvSpPr txBox="1"/>
        </xdr:nvSpPr>
        <xdr:spPr>
          <a:xfrm rot="19211024">
            <a:off x="661846" y="1122271"/>
            <a:ext cx="87395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PI standard</a:t>
            </a:r>
          </a:p>
        </xdr:txBody>
      </xdr:sp>
      <xdr:cxnSp macro="">
        <xdr:nvCxnSpPr>
          <xdr:cNvPr id="55" name="Straight Connector 54">
            <a:extLst>
              <a:ext uri="{FF2B5EF4-FFF2-40B4-BE49-F238E27FC236}">
                <a16:creationId xmlns:a16="http://schemas.microsoft.com/office/drawing/2014/main" id="{416BCEC4-A37E-DE72-72BF-E1E8A8BBECA2}"/>
              </a:ext>
            </a:extLst>
          </xdr:cNvPr>
          <xdr:cNvCxnSpPr>
            <a:cxnSpLocks/>
          </xdr:cNvCxnSpPr>
        </xdr:nvCxnSpPr>
        <xdr:spPr>
          <a:xfrm>
            <a:off x="1603395" y="819344"/>
            <a:ext cx="152611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6" name="TextBox 26">
            <a:extLst>
              <a:ext uri="{FF2B5EF4-FFF2-40B4-BE49-F238E27FC236}">
                <a16:creationId xmlns:a16="http://schemas.microsoft.com/office/drawing/2014/main" id="{D5EC1ACE-1342-2409-3470-CCDCEA1384E6}"/>
              </a:ext>
            </a:extLst>
          </xdr:cNvPr>
          <xdr:cNvSpPr txBox="1"/>
        </xdr:nvSpPr>
        <xdr:spPr>
          <a:xfrm>
            <a:off x="2017100" y="548454"/>
            <a:ext cx="86113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Replicate 1</a:t>
            </a:r>
          </a:p>
        </xdr:txBody>
      </xdr:sp>
      <xdr:cxnSp macro="">
        <xdr:nvCxnSpPr>
          <xdr:cNvPr id="57" name="Straight Connector 56">
            <a:extLst>
              <a:ext uri="{FF2B5EF4-FFF2-40B4-BE49-F238E27FC236}">
                <a16:creationId xmlns:a16="http://schemas.microsoft.com/office/drawing/2014/main" id="{93F1F63D-D9CE-2A68-7863-6532B57DC37E}"/>
              </a:ext>
            </a:extLst>
          </xdr:cNvPr>
          <xdr:cNvCxnSpPr>
            <a:cxnSpLocks/>
          </xdr:cNvCxnSpPr>
        </xdr:nvCxnSpPr>
        <xdr:spPr>
          <a:xfrm>
            <a:off x="3213795" y="819344"/>
            <a:ext cx="127483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58" name="TextBox 29">
            <a:extLst>
              <a:ext uri="{FF2B5EF4-FFF2-40B4-BE49-F238E27FC236}">
                <a16:creationId xmlns:a16="http://schemas.microsoft.com/office/drawing/2014/main" id="{D077657A-D27B-6742-7059-ED1972CAD2B0}"/>
              </a:ext>
            </a:extLst>
          </xdr:cNvPr>
          <xdr:cNvSpPr txBox="1"/>
        </xdr:nvSpPr>
        <xdr:spPr>
          <a:xfrm>
            <a:off x="3407288" y="557093"/>
            <a:ext cx="86113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Replicate 2</a:t>
            </a:r>
          </a:p>
        </xdr:txBody>
      </xdr:sp>
      <xdr:cxnSp macro="">
        <xdr:nvCxnSpPr>
          <xdr:cNvPr id="59" name="Straight Connector 58">
            <a:extLst>
              <a:ext uri="{FF2B5EF4-FFF2-40B4-BE49-F238E27FC236}">
                <a16:creationId xmlns:a16="http://schemas.microsoft.com/office/drawing/2014/main" id="{EE806CAE-687A-D3FD-EDBC-123B363647BE}"/>
              </a:ext>
            </a:extLst>
          </xdr:cNvPr>
          <xdr:cNvCxnSpPr>
            <a:cxnSpLocks/>
          </xdr:cNvCxnSpPr>
        </xdr:nvCxnSpPr>
        <xdr:spPr>
          <a:xfrm>
            <a:off x="4581269" y="818815"/>
            <a:ext cx="123831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0" name="TextBox 32">
            <a:extLst>
              <a:ext uri="{FF2B5EF4-FFF2-40B4-BE49-F238E27FC236}">
                <a16:creationId xmlns:a16="http://schemas.microsoft.com/office/drawing/2014/main" id="{2E2ADBEB-BF06-CED2-4CC1-9F36990F249A}"/>
              </a:ext>
            </a:extLst>
          </xdr:cNvPr>
          <xdr:cNvSpPr txBox="1"/>
        </xdr:nvSpPr>
        <xdr:spPr>
          <a:xfrm>
            <a:off x="4767722" y="547925"/>
            <a:ext cx="86113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Replicate 3</a:t>
            </a:r>
          </a:p>
        </xdr:txBody>
      </xdr:sp>
    </xdr:grpSp>
    <xdr:clientData/>
  </xdr:twoCellAnchor>
  <xdr:twoCellAnchor>
    <xdr:from>
      <xdr:col>0</xdr:col>
      <xdr:colOff>0</xdr:colOff>
      <xdr:row>50</xdr:row>
      <xdr:rowOff>57150</xdr:rowOff>
    </xdr:from>
    <xdr:to>
      <xdr:col>6</xdr:col>
      <xdr:colOff>521495</xdr:colOff>
      <xdr:row>80</xdr:row>
      <xdr:rowOff>2608</xdr:rowOff>
    </xdr:to>
    <xdr:grpSp>
      <xdr:nvGrpSpPr>
        <xdr:cNvPr id="61" name="Group 60">
          <a:extLst>
            <a:ext uri="{FF2B5EF4-FFF2-40B4-BE49-F238E27FC236}">
              <a16:creationId xmlns:a16="http://schemas.microsoft.com/office/drawing/2014/main" id="{FD8C25B4-C91E-894F-33CC-DDBCA40BAEFC}"/>
            </a:ext>
          </a:extLst>
        </xdr:cNvPr>
        <xdr:cNvGrpSpPr/>
      </xdr:nvGrpSpPr>
      <xdr:grpSpPr>
        <a:xfrm>
          <a:off x="0" y="9334500"/>
          <a:ext cx="4352450" cy="5370898"/>
          <a:chOff x="7013390" y="172038"/>
          <a:chExt cx="4179095" cy="5660458"/>
        </a:xfrm>
      </xdr:grpSpPr>
      <xdr:pic>
        <xdr:nvPicPr>
          <xdr:cNvPr id="62" name="Picture 61">
            <a:extLst>
              <a:ext uri="{FF2B5EF4-FFF2-40B4-BE49-F238E27FC236}">
                <a16:creationId xmlns:a16="http://schemas.microsoft.com/office/drawing/2014/main" id="{0C6AB5F6-F136-FF70-E6E8-BEFCE0596DA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5628" t="6959"/>
          <a:stretch/>
        </xdr:blipFill>
        <xdr:spPr>
          <a:xfrm>
            <a:off x="7508367" y="2946400"/>
            <a:ext cx="3684118" cy="2886096"/>
          </a:xfrm>
          <a:prstGeom prst="rect">
            <a:avLst/>
          </a:prstGeom>
          <a:ln>
            <a:solidFill>
              <a:schemeClr val="bg1">
                <a:lumMod val="65000"/>
              </a:schemeClr>
            </a:solidFill>
          </a:ln>
        </xdr:spPr>
      </xdr:pic>
      <xdr:pic>
        <xdr:nvPicPr>
          <xdr:cNvPr id="63" name="Picture 62">
            <a:extLst>
              <a:ext uri="{FF2B5EF4-FFF2-40B4-BE49-F238E27FC236}">
                <a16:creationId xmlns:a16="http://schemas.microsoft.com/office/drawing/2014/main" id="{42097E87-01CC-E28F-23D1-A99BE429B2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7508367" y="172038"/>
            <a:ext cx="3684118" cy="2596562"/>
          </a:xfrm>
          <a:prstGeom prst="rect">
            <a:avLst/>
          </a:prstGeom>
        </xdr:spPr>
      </xdr:pic>
      <xdr:sp macro="" textlink="">
        <xdr:nvSpPr>
          <xdr:cNvPr id="64" name="TextBox 6">
            <a:extLst>
              <a:ext uri="{FF2B5EF4-FFF2-40B4-BE49-F238E27FC236}">
                <a16:creationId xmlns:a16="http://schemas.microsoft.com/office/drawing/2014/main" id="{8715258F-C18E-5403-B4BE-5159740F79E6}"/>
              </a:ext>
            </a:extLst>
          </xdr:cNvPr>
          <xdr:cNvSpPr txBox="1"/>
        </xdr:nvSpPr>
        <xdr:spPr>
          <a:xfrm>
            <a:off x="7103984" y="184993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Helvetica" pitchFamily="2" charset="0"/>
              </a:rPr>
              <a:t>kDa</a:t>
            </a:r>
          </a:p>
        </xdr:txBody>
      </xdr:sp>
      <xdr:sp macro="" textlink="">
        <xdr:nvSpPr>
          <xdr:cNvPr id="65" name="TextBox 7">
            <a:extLst>
              <a:ext uri="{FF2B5EF4-FFF2-40B4-BE49-F238E27FC236}">
                <a16:creationId xmlns:a16="http://schemas.microsoft.com/office/drawing/2014/main" id="{2AA0ACE4-68C0-7938-E4A9-AE6BD9C159FD}"/>
              </a:ext>
            </a:extLst>
          </xdr:cNvPr>
          <xdr:cNvSpPr txBox="1"/>
        </xdr:nvSpPr>
        <xdr:spPr>
          <a:xfrm>
            <a:off x="7123462" y="469060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250</a:t>
            </a:r>
          </a:p>
        </xdr:txBody>
      </xdr:sp>
      <xdr:sp macro="" textlink="">
        <xdr:nvSpPr>
          <xdr:cNvPr id="66" name="TextBox 8">
            <a:extLst>
              <a:ext uri="{FF2B5EF4-FFF2-40B4-BE49-F238E27FC236}">
                <a16:creationId xmlns:a16="http://schemas.microsoft.com/office/drawing/2014/main" id="{70D87ED5-6C7E-FD88-4E50-1DE18F4971BA}"/>
              </a:ext>
            </a:extLst>
          </xdr:cNvPr>
          <xdr:cNvSpPr txBox="1"/>
        </xdr:nvSpPr>
        <xdr:spPr>
          <a:xfrm>
            <a:off x="7128607" y="1015850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100</a:t>
            </a:r>
          </a:p>
        </xdr:txBody>
      </xdr:sp>
      <xdr:sp macro="" textlink="">
        <xdr:nvSpPr>
          <xdr:cNvPr id="67" name="TextBox 9">
            <a:extLst>
              <a:ext uri="{FF2B5EF4-FFF2-40B4-BE49-F238E27FC236}">
                <a16:creationId xmlns:a16="http://schemas.microsoft.com/office/drawing/2014/main" id="{1C3018EC-9F05-DE4D-D1B8-D418B4FC1427}"/>
              </a:ext>
            </a:extLst>
          </xdr:cNvPr>
          <xdr:cNvSpPr txBox="1"/>
        </xdr:nvSpPr>
        <xdr:spPr>
          <a:xfrm>
            <a:off x="7103984" y="724350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150</a:t>
            </a:r>
          </a:p>
        </xdr:txBody>
      </xdr:sp>
      <xdr:sp macro="" textlink="">
        <xdr:nvSpPr>
          <xdr:cNvPr id="68" name="TextBox 10">
            <a:extLst>
              <a:ext uri="{FF2B5EF4-FFF2-40B4-BE49-F238E27FC236}">
                <a16:creationId xmlns:a16="http://schemas.microsoft.com/office/drawing/2014/main" id="{4FE4AFDF-25BD-A4FE-7C91-F9846C0DE0C1}"/>
              </a:ext>
            </a:extLst>
          </xdr:cNvPr>
          <xdr:cNvSpPr txBox="1"/>
        </xdr:nvSpPr>
        <xdr:spPr>
          <a:xfrm>
            <a:off x="7196240" y="1193754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75</a:t>
            </a:r>
          </a:p>
        </xdr:txBody>
      </xdr:sp>
      <xdr:sp macro="" textlink="">
        <xdr:nvSpPr>
          <xdr:cNvPr id="69" name="TextBox 11">
            <a:extLst>
              <a:ext uri="{FF2B5EF4-FFF2-40B4-BE49-F238E27FC236}">
                <a16:creationId xmlns:a16="http://schemas.microsoft.com/office/drawing/2014/main" id="{73DC40DF-3513-D92E-D321-AEC9B09EC0B2}"/>
              </a:ext>
            </a:extLst>
          </xdr:cNvPr>
          <xdr:cNvSpPr txBox="1"/>
        </xdr:nvSpPr>
        <xdr:spPr>
          <a:xfrm>
            <a:off x="7206530" y="1580599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50</a:t>
            </a:r>
          </a:p>
        </xdr:txBody>
      </xdr:sp>
      <xdr:sp macro="" textlink="">
        <xdr:nvSpPr>
          <xdr:cNvPr id="70" name="TextBox 12">
            <a:extLst>
              <a:ext uri="{FF2B5EF4-FFF2-40B4-BE49-F238E27FC236}">
                <a16:creationId xmlns:a16="http://schemas.microsoft.com/office/drawing/2014/main" id="{D6DEF72C-66D0-A097-70EF-E1555DB4ABF3}"/>
              </a:ext>
            </a:extLst>
          </xdr:cNvPr>
          <xdr:cNvSpPr txBox="1"/>
        </xdr:nvSpPr>
        <xdr:spPr>
          <a:xfrm>
            <a:off x="7206530" y="1805987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37</a:t>
            </a:r>
          </a:p>
        </xdr:txBody>
      </xdr:sp>
      <xdr:sp macro="" textlink="">
        <xdr:nvSpPr>
          <xdr:cNvPr id="71" name="TextBox 13">
            <a:extLst>
              <a:ext uri="{FF2B5EF4-FFF2-40B4-BE49-F238E27FC236}">
                <a16:creationId xmlns:a16="http://schemas.microsoft.com/office/drawing/2014/main" id="{33A7CF3A-BE1B-35F2-53E5-31CE5487DEAB}"/>
              </a:ext>
            </a:extLst>
          </xdr:cNvPr>
          <xdr:cNvSpPr txBox="1"/>
        </xdr:nvSpPr>
        <xdr:spPr>
          <a:xfrm>
            <a:off x="7206530" y="2049327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25</a:t>
            </a:r>
          </a:p>
        </xdr:txBody>
      </xdr:sp>
      <xdr:sp macro="" textlink="">
        <xdr:nvSpPr>
          <xdr:cNvPr id="72" name="TextBox 14">
            <a:extLst>
              <a:ext uri="{FF2B5EF4-FFF2-40B4-BE49-F238E27FC236}">
                <a16:creationId xmlns:a16="http://schemas.microsoft.com/office/drawing/2014/main" id="{3BFE8232-F03F-F8AB-B554-30DF28756424}"/>
              </a:ext>
            </a:extLst>
          </xdr:cNvPr>
          <xdr:cNvSpPr txBox="1"/>
        </xdr:nvSpPr>
        <xdr:spPr>
          <a:xfrm>
            <a:off x="7196240" y="2214233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15</a:t>
            </a:r>
          </a:p>
        </xdr:txBody>
      </xdr:sp>
      <xdr:sp macro="" textlink="">
        <xdr:nvSpPr>
          <xdr:cNvPr id="73" name="TextBox 15">
            <a:extLst>
              <a:ext uri="{FF2B5EF4-FFF2-40B4-BE49-F238E27FC236}">
                <a16:creationId xmlns:a16="http://schemas.microsoft.com/office/drawing/2014/main" id="{B08B4F5A-BDD2-D96E-8522-13D9351E2A93}"/>
              </a:ext>
            </a:extLst>
          </xdr:cNvPr>
          <xdr:cNvSpPr txBox="1"/>
        </xdr:nvSpPr>
        <xdr:spPr>
          <a:xfrm>
            <a:off x="7196240" y="2491601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10</a:t>
            </a:r>
          </a:p>
        </xdr:txBody>
      </xdr:sp>
      <xdr:sp macro="" textlink="">
        <xdr:nvSpPr>
          <xdr:cNvPr id="74" name="TextBox 16">
            <a:extLst>
              <a:ext uri="{FF2B5EF4-FFF2-40B4-BE49-F238E27FC236}">
                <a16:creationId xmlns:a16="http://schemas.microsoft.com/office/drawing/2014/main" id="{A19161B9-FE43-1DF0-0B7C-6A7874508657}"/>
              </a:ext>
            </a:extLst>
          </xdr:cNvPr>
          <xdr:cNvSpPr txBox="1"/>
        </xdr:nvSpPr>
        <xdr:spPr>
          <a:xfrm>
            <a:off x="7013390" y="2768600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latin typeface="Helvetica" pitchFamily="2" charset="0"/>
              </a:rPr>
              <a:t>kDa</a:t>
            </a:r>
          </a:p>
        </xdr:txBody>
      </xdr:sp>
      <xdr:sp macro="" textlink="">
        <xdr:nvSpPr>
          <xdr:cNvPr id="75" name="TextBox 17">
            <a:extLst>
              <a:ext uri="{FF2B5EF4-FFF2-40B4-BE49-F238E27FC236}">
                <a16:creationId xmlns:a16="http://schemas.microsoft.com/office/drawing/2014/main" id="{5D2FDE9B-82D2-48EF-FC0E-14EDE5A5A78E}"/>
              </a:ext>
            </a:extLst>
          </xdr:cNvPr>
          <xdr:cNvSpPr txBox="1"/>
        </xdr:nvSpPr>
        <xdr:spPr>
          <a:xfrm>
            <a:off x="7032868" y="3052667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250</a:t>
            </a:r>
          </a:p>
        </xdr:txBody>
      </xdr:sp>
      <xdr:sp macro="" textlink="">
        <xdr:nvSpPr>
          <xdr:cNvPr id="76" name="TextBox 18">
            <a:extLst>
              <a:ext uri="{FF2B5EF4-FFF2-40B4-BE49-F238E27FC236}">
                <a16:creationId xmlns:a16="http://schemas.microsoft.com/office/drawing/2014/main" id="{B7C5A26E-AFA3-4185-8A6C-E06A35E58403}"/>
              </a:ext>
            </a:extLst>
          </xdr:cNvPr>
          <xdr:cNvSpPr txBox="1"/>
        </xdr:nvSpPr>
        <xdr:spPr>
          <a:xfrm>
            <a:off x="7038013" y="3599457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100</a:t>
            </a:r>
          </a:p>
        </xdr:txBody>
      </xdr:sp>
      <xdr:sp macro="" textlink="">
        <xdr:nvSpPr>
          <xdr:cNvPr id="77" name="TextBox 19">
            <a:extLst>
              <a:ext uri="{FF2B5EF4-FFF2-40B4-BE49-F238E27FC236}">
                <a16:creationId xmlns:a16="http://schemas.microsoft.com/office/drawing/2014/main" id="{1DA07FAA-BE4C-1F45-0EA4-CAA219CC9FAE}"/>
              </a:ext>
            </a:extLst>
          </xdr:cNvPr>
          <xdr:cNvSpPr txBox="1"/>
        </xdr:nvSpPr>
        <xdr:spPr>
          <a:xfrm>
            <a:off x="7013390" y="3307957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150</a:t>
            </a:r>
          </a:p>
        </xdr:txBody>
      </xdr:sp>
      <xdr:sp macro="" textlink="">
        <xdr:nvSpPr>
          <xdr:cNvPr id="78" name="TextBox 20">
            <a:extLst>
              <a:ext uri="{FF2B5EF4-FFF2-40B4-BE49-F238E27FC236}">
                <a16:creationId xmlns:a16="http://schemas.microsoft.com/office/drawing/2014/main" id="{006FA1DD-8192-67D5-BAFA-C355C2E3C72D}"/>
              </a:ext>
            </a:extLst>
          </xdr:cNvPr>
          <xdr:cNvSpPr txBox="1"/>
        </xdr:nvSpPr>
        <xdr:spPr>
          <a:xfrm>
            <a:off x="7105646" y="3777361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75</a:t>
            </a:r>
          </a:p>
        </xdr:txBody>
      </xdr:sp>
      <xdr:sp macro="" textlink="">
        <xdr:nvSpPr>
          <xdr:cNvPr id="79" name="TextBox 21">
            <a:extLst>
              <a:ext uri="{FF2B5EF4-FFF2-40B4-BE49-F238E27FC236}">
                <a16:creationId xmlns:a16="http://schemas.microsoft.com/office/drawing/2014/main" id="{6CA912A5-B0C4-5D7C-C8F4-FCD6058F08CB}"/>
              </a:ext>
            </a:extLst>
          </xdr:cNvPr>
          <xdr:cNvSpPr txBox="1"/>
        </xdr:nvSpPr>
        <xdr:spPr>
          <a:xfrm>
            <a:off x="7115936" y="4164206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50</a:t>
            </a:r>
          </a:p>
        </xdr:txBody>
      </xdr:sp>
      <xdr:sp macro="" textlink="">
        <xdr:nvSpPr>
          <xdr:cNvPr id="80" name="TextBox 22">
            <a:extLst>
              <a:ext uri="{FF2B5EF4-FFF2-40B4-BE49-F238E27FC236}">
                <a16:creationId xmlns:a16="http://schemas.microsoft.com/office/drawing/2014/main" id="{1B60FD8F-15C3-4540-9B4C-E017C1D0662E}"/>
              </a:ext>
            </a:extLst>
          </xdr:cNvPr>
          <xdr:cNvSpPr txBox="1"/>
        </xdr:nvSpPr>
        <xdr:spPr>
          <a:xfrm>
            <a:off x="7115936" y="4389594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37</a:t>
            </a:r>
          </a:p>
        </xdr:txBody>
      </xdr:sp>
      <xdr:sp macro="" textlink="">
        <xdr:nvSpPr>
          <xdr:cNvPr id="81" name="TextBox 23">
            <a:extLst>
              <a:ext uri="{FF2B5EF4-FFF2-40B4-BE49-F238E27FC236}">
                <a16:creationId xmlns:a16="http://schemas.microsoft.com/office/drawing/2014/main" id="{8F5E3D75-F68E-EF86-7A84-7509242CE11B}"/>
              </a:ext>
            </a:extLst>
          </xdr:cNvPr>
          <xdr:cNvSpPr txBox="1"/>
        </xdr:nvSpPr>
        <xdr:spPr>
          <a:xfrm>
            <a:off x="7115936" y="4632934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25</a:t>
            </a:r>
          </a:p>
        </xdr:txBody>
      </xdr:sp>
      <xdr:sp macro="" textlink="">
        <xdr:nvSpPr>
          <xdr:cNvPr id="82" name="TextBox 24">
            <a:extLst>
              <a:ext uri="{FF2B5EF4-FFF2-40B4-BE49-F238E27FC236}">
                <a16:creationId xmlns:a16="http://schemas.microsoft.com/office/drawing/2014/main" id="{15A3D93B-1FB0-B7B0-CEBE-C3CD5ACEFAD9}"/>
              </a:ext>
            </a:extLst>
          </xdr:cNvPr>
          <xdr:cNvSpPr txBox="1"/>
        </xdr:nvSpPr>
        <xdr:spPr>
          <a:xfrm>
            <a:off x="7105646" y="4797840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15</a:t>
            </a:r>
          </a:p>
        </xdr:txBody>
      </xdr:sp>
      <xdr:sp macro="" textlink="">
        <xdr:nvSpPr>
          <xdr:cNvPr id="83" name="TextBox 25">
            <a:extLst>
              <a:ext uri="{FF2B5EF4-FFF2-40B4-BE49-F238E27FC236}">
                <a16:creationId xmlns:a16="http://schemas.microsoft.com/office/drawing/2014/main" id="{D5C3B324-5C67-E148-343C-508426633F8E}"/>
              </a:ext>
            </a:extLst>
          </xdr:cNvPr>
          <xdr:cNvSpPr txBox="1"/>
        </xdr:nvSpPr>
        <xdr:spPr>
          <a:xfrm>
            <a:off x="7105646" y="5075208"/>
            <a:ext cx="624254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10</a:t>
            </a:r>
          </a:p>
        </xdr:txBody>
      </xdr:sp>
      <xdr:sp macro="" textlink="">
        <xdr:nvSpPr>
          <xdr:cNvPr id="84" name="TextBox 26">
            <a:extLst>
              <a:ext uri="{FF2B5EF4-FFF2-40B4-BE49-F238E27FC236}">
                <a16:creationId xmlns:a16="http://schemas.microsoft.com/office/drawing/2014/main" id="{BCB698C5-DC8E-1BAE-C9DF-1FE2557A9895}"/>
              </a:ext>
            </a:extLst>
          </xdr:cNvPr>
          <xdr:cNvSpPr txBox="1"/>
        </xdr:nvSpPr>
        <xdr:spPr>
          <a:xfrm>
            <a:off x="7747716" y="223445"/>
            <a:ext cx="2260555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WB: anti-GFP merged with epi</a:t>
            </a:r>
          </a:p>
        </xdr:txBody>
      </xdr:sp>
      <xdr:sp macro="" textlink="">
        <xdr:nvSpPr>
          <xdr:cNvPr id="85" name="TextBox 27">
            <a:extLst>
              <a:ext uri="{FF2B5EF4-FFF2-40B4-BE49-F238E27FC236}">
                <a16:creationId xmlns:a16="http://schemas.microsoft.com/office/drawing/2014/main" id="{FF34AF64-AA05-D62F-4276-D8A1A583C6D1}"/>
              </a:ext>
            </a:extLst>
          </xdr:cNvPr>
          <xdr:cNvSpPr txBox="1"/>
        </xdr:nvSpPr>
        <xdr:spPr>
          <a:xfrm>
            <a:off x="7518657" y="2958721"/>
            <a:ext cx="1135247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WB: anti-GFP</a:t>
            </a:r>
          </a:p>
        </xdr:txBody>
      </xdr:sp>
    </xdr:grpSp>
    <xdr:clientData/>
  </xdr:twoCellAnchor>
  <xdr:twoCellAnchor>
    <xdr:from>
      <xdr:col>8</xdr:col>
      <xdr:colOff>466725</xdr:colOff>
      <xdr:row>48</xdr:row>
      <xdr:rowOff>171450</xdr:rowOff>
    </xdr:from>
    <xdr:to>
      <xdr:col>18</xdr:col>
      <xdr:colOff>18</xdr:colOff>
      <xdr:row>79</xdr:row>
      <xdr:rowOff>185435</xdr:rowOff>
    </xdr:to>
    <xdr:grpSp>
      <xdr:nvGrpSpPr>
        <xdr:cNvPr id="86" name="Group 85">
          <a:extLst>
            <a:ext uri="{FF2B5EF4-FFF2-40B4-BE49-F238E27FC236}">
              <a16:creationId xmlns:a16="http://schemas.microsoft.com/office/drawing/2014/main" id="{2791EA7B-70E8-4E03-8CFD-06BF041F9C6F}"/>
            </a:ext>
          </a:extLst>
        </xdr:cNvPr>
        <xdr:cNvGrpSpPr/>
      </xdr:nvGrpSpPr>
      <xdr:grpSpPr>
        <a:xfrm>
          <a:off x="5570220" y="9086850"/>
          <a:ext cx="5916948" cy="5618495"/>
          <a:chOff x="502119" y="214615"/>
          <a:chExt cx="5629293" cy="5919485"/>
        </a:xfrm>
      </xdr:grpSpPr>
      <xdr:pic>
        <xdr:nvPicPr>
          <xdr:cNvPr id="87" name="Picture 86">
            <a:extLst>
              <a:ext uri="{FF2B5EF4-FFF2-40B4-BE49-F238E27FC236}">
                <a16:creationId xmlns:a16="http://schemas.microsoft.com/office/drawing/2014/main" id="{69E18967-2219-BE45-65E6-B6C9386D9E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637596" y="1253345"/>
            <a:ext cx="4963801" cy="4880755"/>
          </a:xfrm>
          <a:prstGeom prst="rect">
            <a:avLst/>
          </a:prstGeom>
          <a:ln>
            <a:solidFill>
              <a:schemeClr val="bg1">
                <a:lumMod val="65000"/>
              </a:schemeClr>
            </a:solidFill>
          </a:ln>
        </xdr:spPr>
      </xdr:pic>
      <xdr:sp macro="" textlink="">
        <xdr:nvSpPr>
          <xdr:cNvPr id="88" name="TextBox 31">
            <a:extLst>
              <a:ext uri="{FF2B5EF4-FFF2-40B4-BE49-F238E27FC236}">
                <a16:creationId xmlns:a16="http://schemas.microsoft.com/office/drawing/2014/main" id="{4CAE2A9D-5E47-8BF2-6A89-D8C93D4E16C8}"/>
              </a:ext>
            </a:extLst>
          </xdr:cNvPr>
          <xdr:cNvSpPr txBox="1"/>
        </xdr:nvSpPr>
        <xdr:spPr>
          <a:xfrm rot="19211024">
            <a:off x="826797" y="793508"/>
            <a:ext cx="936475" cy="2616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GFP control</a:t>
            </a:r>
          </a:p>
        </xdr:txBody>
      </xdr:sp>
      <xdr:sp macro="" textlink="">
        <xdr:nvSpPr>
          <xdr:cNvPr id="89" name="TextBox 32">
            <a:extLst>
              <a:ext uri="{FF2B5EF4-FFF2-40B4-BE49-F238E27FC236}">
                <a16:creationId xmlns:a16="http://schemas.microsoft.com/office/drawing/2014/main" id="{3D49940E-0E31-CA93-D733-D9EAE8727B02}"/>
              </a:ext>
            </a:extLst>
          </xdr:cNvPr>
          <xdr:cNvSpPr txBox="1"/>
        </xdr:nvSpPr>
        <xdr:spPr>
          <a:xfrm rot="19211024">
            <a:off x="1158766" y="863948"/>
            <a:ext cx="73770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MBOAT5</a:t>
            </a:r>
          </a:p>
        </xdr:txBody>
      </xdr:sp>
      <xdr:sp macro="" textlink="">
        <xdr:nvSpPr>
          <xdr:cNvPr id="90" name="TextBox 33">
            <a:extLst>
              <a:ext uri="{FF2B5EF4-FFF2-40B4-BE49-F238E27FC236}">
                <a16:creationId xmlns:a16="http://schemas.microsoft.com/office/drawing/2014/main" id="{00BDDA1A-A65D-14B2-28F8-1AC38F833387}"/>
              </a:ext>
            </a:extLst>
          </xdr:cNvPr>
          <xdr:cNvSpPr txBox="1"/>
        </xdr:nvSpPr>
        <xdr:spPr>
          <a:xfrm rot="19211024">
            <a:off x="5054874" y="820325"/>
            <a:ext cx="93487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PC standard</a:t>
            </a:r>
          </a:p>
        </xdr:txBody>
      </xdr:sp>
      <xdr:sp macro="" textlink="">
        <xdr:nvSpPr>
          <xdr:cNvPr id="91" name="TextBox 34">
            <a:extLst>
              <a:ext uri="{FF2B5EF4-FFF2-40B4-BE49-F238E27FC236}">
                <a16:creationId xmlns:a16="http://schemas.microsoft.com/office/drawing/2014/main" id="{52BCB5B2-48C9-2723-6856-74D5CBAE1FF8}"/>
              </a:ext>
            </a:extLst>
          </xdr:cNvPr>
          <xdr:cNvSpPr txBox="1"/>
        </xdr:nvSpPr>
        <xdr:spPr>
          <a:xfrm rot="19211024">
            <a:off x="1407705" y="863949"/>
            <a:ext cx="73770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MBOAT1</a:t>
            </a:r>
          </a:p>
        </xdr:txBody>
      </xdr:sp>
      <xdr:sp macro="" textlink="">
        <xdr:nvSpPr>
          <xdr:cNvPr id="92" name="TextBox 35">
            <a:extLst>
              <a:ext uri="{FF2B5EF4-FFF2-40B4-BE49-F238E27FC236}">
                <a16:creationId xmlns:a16="http://schemas.microsoft.com/office/drawing/2014/main" id="{1E34B9FC-2551-53DA-E872-D7BE3B003982}"/>
              </a:ext>
            </a:extLst>
          </xdr:cNvPr>
          <xdr:cNvSpPr txBox="1"/>
        </xdr:nvSpPr>
        <xdr:spPr>
          <a:xfrm rot="19211024">
            <a:off x="1674314" y="870060"/>
            <a:ext cx="73770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MBOAT7</a:t>
            </a:r>
          </a:p>
        </xdr:txBody>
      </xdr:sp>
      <xdr:sp macro="" textlink="">
        <xdr:nvSpPr>
          <xdr:cNvPr id="93" name="TextBox 36">
            <a:extLst>
              <a:ext uri="{FF2B5EF4-FFF2-40B4-BE49-F238E27FC236}">
                <a16:creationId xmlns:a16="http://schemas.microsoft.com/office/drawing/2014/main" id="{B9FCCF61-E38A-063A-6B1E-B3FCA17A5126}"/>
              </a:ext>
            </a:extLst>
          </xdr:cNvPr>
          <xdr:cNvSpPr txBox="1"/>
        </xdr:nvSpPr>
        <xdr:spPr>
          <a:xfrm rot="19211024">
            <a:off x="1859951" y="770640"/>
            <a:ext cx="103105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MBOAT1</a:t>
            </a:r>
            <a:r>
              <a:rPr lang="en-US" sz="1050" baseline="30000">
                <a:latin typeface="Helvetica" pitchFamily="2" charset="0"/>
              </a:rPr>
              <a:t>loopM5</a:t>
            </a:r>
          </a:p>
        </xdr:txBody>
      </xdr:sp>
      <xdr:sp macro="" textlink="">
        <xdr:nvSpPr>
          <xdr:cNvPr id="94" name="TextBox 37">
            <a:extLst>
              <a:ext uri="{FF2B5EF4-FFF2-40B4-BE49-F238E27FC236}">
                <a16:creationId xmlns:a16="http://schemas.microsoft.com/office/drawing/2014/main" id="{6D826CD1-53CF-838E-0456-8BDDD93B95DA}"/>
              </a:ext>
            </a:extLst>
          </xdr:cNvPr>
          <xdr:cNvSpPr txBox="1"/>
        </xdr:nvSpPr>
        <xdr:spPr>
          <a:xfrm rot="19211024">
            <a:off x="2120579" y="770029"/>
            <a:ext cx="103105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MBOAT7</a:t>
            </a:r>
            <a:r>
              <a:rPr lang="en-US" sz="1050" baseline="30000">
                <a:latin typeface="Helvetica" pitchFamily="2" charset="0"/>
              </a:rPr>
              <a:t>loopM5</a:t>
            </a:r>
          </a:p>
        </xdr:txBody>
      </xdr:sp>
      <xdr:sp macro="" textlink="">
        <xdr:nvSpPr>
          <xdr:cNvPr id="95" name="TextBox 38">
            <a:extLst>
              <a:ext uri="{FF2B5EF4-FFF2-40B4-BE49-F238E27FC236}">
                <a16:creationId xmlns:a16="http://schemas.microsoft.com/office/drawing/2014/main" id="{91E59E78-27B2-A62B-CAB9-277402D217A5}"/>
              </a:ext>
            </a:extLst>
          </xdr:cNvPr>
          <xdr:cNvSpPr txBox="1"/>
        </xdr:nvSpPr>
        <xdr:spPr>
          <a:xfrm rot="19211024">
            <a:off x="2467684" y="881843"/>
            <a:ext cx="73770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MBOAT5</a:t>
            </a:r>
          </a:p>
        </xdr:txBody>
      </xdr:sp>
      <xdr:sp macro="" textlink="">
        <xdr:nvSpPr>
          <xdr:cNvPr id="96" name="TextBox 39">
            <a:extLst>
              <a:ext uri="{FF2B5EF4-FFF2-40B4-BE49-F238E27FC236}">
                <a16:creationId xmlns:a16="http://schemas.microsoft.com/office/drawing/2014/main" id="{AE3D4BDC-B374-0079-0063-5413951EC251}"/>
              </a:ext>
            </a:extLst>
          </xdr:cNvPr>
          <xdr:cNvSpPr txBox="1"/>
        </xdr:nvSpPr>
        <xdr:spPr>
          <a:xfrm rot="19211024">
            <a:off x="2734293" y="881843"/>
            <a:ext cx="73770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MBOAT1</a:t>
            </a:r>
          </a:p>
        </xdr:txBody>
      </xdr:sp>
      <xdr:sp macro="" textlink="">
        <xdr:nvSpPr>
          <xdr:cNvPr id="97" name="TextBox 40">
            <a:extLst>
              <a:ext uri="{FF2B5EF4-FFF2-40B4-BE49-F238E27FC236}">
                <a16:creationId xmlns:a16="http://schemas.microsoft.com/office/drawing/2014/main" id="{E50B4FEE-1FA1-E17F-1229-15C0014D9FBC}"/>
              </a:ext>
            </a:extLst>
          </xdr:cNvPr>
          <xdr:cNvSpPr txBox="1"/>
        </xdr:nvSpPr>
        <xdr:spPr>
          <a:xfrm rot="19211024">
            <a:off x="2995995" y="881842"/>
            <a:ext cx="73770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MBOAT7</a:t>
            </a:r>
          </a:p>
        </xdr:txBody>
      </xdr:sp>
      <xdr:sp macro="" textlink="">
        <xdr:nvSpPr>
          <xdr:cNvPr id="98" name="TextBox 41">
            <a:extLst>
              <a:ext uri="{FF2B5EF4-FFF2-40B4-BE49-F238E27FC236}">
                <a16:creationId xmlns:a16="http://schemas.microsoft.com/office/drawing/2014/main" id="{A817B1F0-B90F-F41E-3029-79156C5E1854}"/>
              </a:ext>
            </a:extLst>
          </xdr:cNvPr>
          <xdr:cNvSpPr txBox="1"/>
        </xdr:nvSpPr>
        <xdr:spPr>
          <a:xfrm rot="19211024">
            <a:off x="3179050" y="770028"/>
            <a:ext cx="103105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MBOAT1</a:t>
            </a:r>
            <a:r>
              <a:rPr lang="en-US" sz="1050" baseline="30000">
                <a:latin typeface="Helvetica" pitchFamily="2" charset="0"/>
              </a:rPr>
              <a:t>loopM5</a:t>
            </a:r>
          </a:p>
        </xdr:txBody>
      </xdr:sp>
      <xdr:sp macro="" textlink="">
        <xdr:nvSpPr>
          <xdr:cNvPr id="99" name="TextBox 42">
            <a:extLst>
              <a:ext uri="{FF2B5EF4-FFF2-40B4-BE49-F238E27FC236}">
                <a16:creationId xmlns:a16="http://schemas.microsoft.com/office/drawing/2014/main" id="{B476E516-ED79-73FE-7380-B99DA9ADEAE0}"/>
              </a:ext>
            </a:extLst>
          </xdr:cNvPr>
          <xdr:cNvSpPr txBox="1"/>
        </xdr:nvSpPr>
        <xdr:spPr>
          <a:xfrm rot="19211024">
            <a:off x="3442473" y="778976"/>
            <a:ext cx="103105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MBOAT7</a:t>
            </a:r>
            <a:r>
              <a:rPr lang="en-US" sz="1050" baseline="30000">
                <a:latin typeface="Helvetica" pitchFamily="2" charset="0"/>
              </a:rPr>
              <a:t>loopM5</a:t>
            </a:r>
          </a:p>
        </xdr:txBody>
      </xdr:sp>
      <xdr:sp macro="" textlink="">
        <xdr:nvSpPr>
          <xdr:cNvPr id="100" name="TextBox 43">
            <a:extLst>
              <a:ext uri="{FF2B5EF4-FFF2-40B4-BE49-F238E27FC236}">
                <a16:creationId xmlns:a16="http://schemas.microsoft.com/office/drawing/2014/main" id="{4F6602BC-756C-E065-A8B2-E62EE9925D21}"/>
              </a:ext>
            </a:extLst>
          </xdr:cNvPr>
          <xdr:cNvSpPr txBox="1"/>
        </xdr:nvSpPr>
        <xdr:spPr>
          <a:xfrm rot="19211024">
            <a:off x="3851895" y="824753"/>
            <a:ext cx="73770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MBOAT5</a:t>
            </a:r>
          </a:p>
        </xdr:txBody>
      </xdr:sp>
      <xdr:sp macro="" textlink="">
        <xdr:nvSpPr>
          <xdr:cNvPr id="101" name="TextBox 44">
            <a:extLst>
              <a:ext uri="{FF2B5EF4-FFF2-40B4-BE49-F238E27FC236}">
                <a16:creationId xmlns:a16="http://schemas.microsoft.com/office/drawing/2014/main" id="{37EC0F3C-A5A4-4054-7A59-41695AC6C44D}"/>
              </a:ext>
            </a:extLst>
          </xdr:cNvPr>
          <xdr:cNvSpPr txBox="1"/>
        </xdr:nvSpPr>
        <xdr:spPr>
          <a:xfrm rot="19211024">
            <a:off x="4118504" y="824753"/>
            <a:ext cx="73770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MBOAT1</a:t>
            </a:r>
          </a:p>
        </xdr:txBody>
      </xdr:sp>
      <xdr:sp macro="" textlink="">
        <xdr:nvSpPr>
          <xdr:cNvPr id="102" name="TextBox 45">
            <a:extLst>
              <a:ext uri="{FF2B5EF4-FFF2-40B4-BE49-F238E27FC236}">
                <a16:creationId xmlns:a16="http://schemas.microsoft.com/office/drawing/2014/main" id="{37DB7582-852B-778B-82B5-3B22AF5B18CB}"/>
              </a:ext>
            </a:extLst>
          </xdr:cNvPr>
          <xdr:cNvSpPr txBox="1"/>
        </xdr:nvSpPr>
        <xdr:spPr>
          <a:xfrm rot="19211024">
            <a:off x="4380206" y="824752"/>
            <a:ext cx="73770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MBOAT7</a:t>
            </a:r>
          </a:p>
        </xdr:txBody>
      </xdr:sp>
      <xdr:sp macro="" textlink="">
        <xdr:nvSpPr>
          <xdr:cNvPr id="103" name="TextBox 46">
            <a:extLst>
              <a:ext uri="{FF2B5EF4-FFF2-40B4-BE49-F238E27FC236}">
                <a16:creationId xmlns:a16="http://schemas.microsoft.com/office/drawing/2014/main" id="{1906EABF-535C-EA0D-7E1C-9FA95C8094ED}"/>
              </a:ext>
            </a:extLst>
          </xdr:cNvPr>
          <xdr:cNvSpPr txBox="1"/>
        </xdr:nvSpPr>
        <xdr:spPr>
          <a:xfrm rot="19211024">
            <a:off x="4563261" y="712938"/>
            <a:ext cx="103105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MBOAT1</a:t>
            </a:r>
            <a:r>
              <a:rPr lang="en-US" sz="1050" baseline="30000">
                <a:latin typeface="Helvetica" pitchFamily="2" charset="0"/>
              </a:rPr>
              <a:t>loopM5</a:t>
            </a:r>
          </a:p>
        </xdr:txBody>
      </xdr:sp>
      <xdr:sp macro="" textlink="">
        <xdr:nvSpPr>
          <xdr:cNvPr id="104" name="TextBox 47">
            <a:extLst>
              <a:ext uri="{FF2B5EF4-FFF2-40B4-BE49-F238E27FC236}">
                <a16:creationId xmlns:a16="http://schemas.microsoft.com/office/drawing/2014/main" id="{1B7C759E-3689-8B5E-D7D7-9D92EDA8D7AD}"/>
              </a:ext>
            </a:extLst>
          </xdr:cNvPr>
          <xdr:cNvSpPr txBox="1"/>
        </xdr:nvSpPr>
        <xdr:spPr>
          <a:xfrm rot="19211024">
            <a:off x="4826684" y="721886"/>
            <a:ext cx="103105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MBOAT7</a:t>
            </a:r>
            <a:r>
              <a:rPr lang="en-US" sz="1050" baseline="30000">
                <a:latin typeface="Helvetica" pitchFamily="2" charset="0"/>
              </a:rPr>
              <a:t>loopM5</a:t>
            </a:r>
          </a:p>
        </xdr:txBody>
      </xdr:sp>
      <xdr:sp macro="" textlink="">
        <xdr:nvSpPr>
          <xdr:cNvPr id="105" name="TextBox 48">
            <a:extLst>
              <a:ext uri="{FF2B5EF4-FFF2-40B4-BE49-F238E27FC236}">
                <a16:creationId xmlns:a16="http://schemas.microsoft.com/office/drawing/2014/main" id="{7F2ED0D5-85AC-68EE-9D1F-067DD1995720}"/>
              </a:ext>
            </a:extLst>
          </xdr:cNvPr>
          <xdr:cNvSpPr txBox="1"/>
        </xdr:nvSpPr>
        <xdr:spPr>
          <a:xfrm rot="19211024">
            <a:off x="502119" y="788961"/>
            <a:ext cx="934871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PC standard</a:t>
            </a:r>
          </a:p>
        </xdr:txBody>
      </xdr:sp>
      <xdr:cxnSp macro="">
        <xdr:nvCxnSpPr>
          <xdr:cNvPr id="106" name="Straight Connector 105">
            <a:extLst>
              <a:ext uri="{FF2B5EF4-FFF2-40B4-BE49-F238E27FC236}">
                <a16:creationId xmlns:a16="http://schemas.microsoft.com/office/drawing/2014/main" id="{65C4E4F0-D997-4A39-28ED-BB4FBBDCC08F}"/>
              </a:ext>
            </a:extLst>
          </xdr:cNvPr>
          <xdr:cNvCxnSpPr>
            <a:cxnSpLocks/>
          </xdr:cNvCxnSpPr>
        </xdr:nvCxnSpPr>
        <xdr:spPr>
          <a:xfrm>
            <a:off x="1474125" y="486034"/>
            <a:ext cx="152611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07" name="TextBox 50">
            <a:extLst>
              <a:ext uri="{FF2B5EF4-FFF2-40B4-BE49-F238E27FC236}">
                <a16:creationId xmlns:a16="http://schemas.microsoft.com/office/drawing/2014/main" id="{B00F3967-FFFD-5BF7-9CC6-451B20A00569}"/>
              </a:ext>
            </a:extLst>
          </xdr:cNvPr>
          <xdr:cNvSpPr txBox="1"/>
        </xdr:nvSpPr>
        <xdr:spPr>
          <a:xfrm>
            <a:off x="1887830" y="215144"/>
            <a:ext cx="86113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Replicate 1</a:t>
            </a:r>
          </a:p>
        </xdr:txBody>
      </xdr:sp>
      <xdr:cxnSp macro="">
        <xdr:nvCxnSpPr>
          <xdr:cNvPr id="108" name="Straight Connector 107">
            <a:extLst>
              <a:ext uri="{FF2B5EF4-FFF2-40B4-BE49-F238E27FC236}">
                <a16:creationId xmlns:a16="http://schemas.microsoft.com/office/drawing/2014/main" id="{48F3484A-1A2B-DFD1-883A-2D9DCBAFA5E8}"/>
              </a:ext>
            </a:extLst>
          </xdr:cNvPr>
          <xdr:cNvCxnSpPr>
            <a:cxnSpLocks/>
          </xdr:cNvCxnSpPr>
        </xdr:nvCxnSpPr>
        <xdr:spPr>
          <a:xfrm>
            <a:off x="3084525" y="486034"/>
            <a:ext cx="127483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09" name="TextBox 52">
            <a:extLst>
              <a:ext uri="{FF2B5EF4-FFF2-40B4-BE49-F238E27FC236}">
                <a16:creationId xmlns:a16="http://schemas.microsoft.com/office/drawing/2014/main" id="{237D9391-5021-27C5-CACC-78D4A0D91E18}"/>
              </a:ext>
            </a:extLst>
          </xdr:cNvPr>
          <xdr:cNvSpPr txBox="1"/>
        </xdr:nvSpPr>
        <xdr:spPr>
          <a:xfrm>
            <a:off x="3278018" y="223783"/>
            <a:ext cx="86113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Replicate 2</a:t>
            </a:r>
          </a:p>
        </xdr:txBody>
      </xdr:sp>
      <xdr:cxnSp macro="">
        <xdr:nvCxnSpPr>
          <xdr:cNvPr id="110" name="Straight Connector 109">
            <a:extLst>
              <a:ext uri="{FF2B5EF4-FFF2-40B4-BE49-F238E27FC236}">
                <a16:creationId xmlns:a16="http://schemas.microsoft.com/office/drawing/2014/main" id="{33781D00-48B1-EE10-DB93-514C51BD5342}"/>
              </a:ext>
            </a:extLst>
          </xdr:cNvPr>
          <xdr:cNvCxnSpPr>
            <a:cxnSpLocks/>
          </xdr:cNvCxnSpPr>
        </xdr:nvCxnSpPr>
        <xdr:spPr>
          <a:xfrm>
            <a:off x="4451999" y="485505"/>
            <a:ext cx="123831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11" name="TextBox 54">
            <a:extLst>
              <a:ext uri="{FF2B5EF4-FFF2-40B4-BE49-F238E27FC236}">
                <a16:creationId xmlns:a16="http://schemas.microsoft.com/office/drawing/2014/main" id="{F3C7F860-DA97-C3ED-C924-55D669FDEDA1}"/>
              </a:ext>
            </a:extLst>
          </xdr:cNvPr>
          <xdr:cNvSpPr txBox="1"/>
        </xdr:nvSpPr>
        <xdr:spPr>
          <a:xfrm>
            <a:off x="4638452" y="214615"/>
            <a:ext cx="86113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Replicate 3</a:t>
            </a:r>
          </a:p>
        </xdr:txBody>
      </xdr:sp>
      <xdr:sp macro="" textlink="">
        <xdr:nvSpPr>
          <xdr:cNvPr id="112" name="TextBox 55">
            <a:extLst>
              <a:ext uri="{FF2B5EF4-FFF2-40B4-BE49-F238E27FC236}">
                <a16:creationId xmlns:a16="http://schemas.microsoft.com/office/drawing/2014/main" id="{ED54F50E-0AAB-EC00-68A2-3D0FFE8C6087}"/>
              </a:ext>
            </a:extLst>
          </xdr:cNvPr>
          <xdr:cNvSpPr txBox="1"/>
        </xdr:nvSpPr>
        <xdr:spPr>
          <a:xfrm>
            <a:off x="5570040" y="3329666"/>
            <a:ext cx="46604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-PC</a:t>
            </a:r>
          </a:p>
        </xdr:txBody>
      </xdr:sp>
      <xdr:sp macro="" textlink="">
        <xdr:nvSpPr>
          <xdr:cNvPr id="113" name="TextBox 56">
            <a:extLst>
              <a:ext uri="{FF2B5EF4-FFF2-40B4-BE49-F238E27FC236}">
                <a16:creationId xmlns:a16="http://schemas.microsoft.com/office/drawing/2014/main" id="{1EB713BD-B160-19A0-B50C-905733E14C5D}"/>
              </a:ext>
            </a:extLst>
          </xdr:cNvPr>
          <xdr:cNvSpPr txBox="1"/>
        </xdr:nvSpPr>
        <xdr:spPr>
          <a:xfrm>
            <a:off x="5570040" y="5832496"/>
            <a:ext cx="56137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-Start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17</xdr:col>
      <xdr:colOff>338425</xdr:colOff>
      <xdr:row>63</xdr:row>
      <xdr:rowOff>112321</xdr:rowOff>
    </xdr:to>
    <xdr:grpSp>
      <xdr:nvGrpSpPr>
        <xdr:cNvPr id="124" name="Group 123">
          <a:extLst>
            <a:ext uri="{FF2B5EF4-FFF2-40B4-BE49-F238E27FC236}">
              <a16:creationId xmlns:a16="http://schemas.microsoft.com/office/drawing/2014/main" id="{F17D7796-6D89-7D77-AEBF-830FCE8F0287}"/>
            </a:ext>
          </a:extLst>
        </xdr:cNvPr>
        <xdr:cNvGrpSpPr/>
      </xdr:nvGrpSpPr>
      <xdr:grpSpPr>
        <a:xfrm>
          <a:off x="0" y="6678706"/>
          <a:ext cx="11200735" cy="4957072"/>
          <a:chOff x="579679" y="151525"/>
          <a:chExt cx="10701625" cy="5255821"/>
        </a:xfrm>
      </xdr:grpSpPr>
      <xdr:grpSp>
        <xdr:nvGrpSpPr>
          <xdr:cNvPr id="125" name="Group 124">
            <a:extLst>
              <a:ext uri="{FF2B5EF4-FFF2-40B4-BE49-F238E27FC236}">
                <a16:creationId xmlns:a16="http://schemas.microsoft.com/office/drawing/2014/main" id="{C3DD7E90-4704-0CC0-2470-E3CD6B036C33}"/>
              </a:ext>
            </a:extLst>
          </xdr:cNvPr>
          <xdr:cNvGrpSpPr/>
        </xdr:nvGrpSpPr>
        <xdr:grpSpPr>
          <a:xfrm>
            <a:off x="579679" y="151525"/>
            <a:ext cx="10701625" cy="5255821"/>
            <a:chOff x="579679" y="151525"/>
            <a:chExt cx="10701625" cy="5255821"/>
          </a:xfrm>
        </xdr:grpSpPr>
        <xdr:grpSp>
          <xdr:nvGrpSpPr>
            <xdr:cNvPr id="128" name="Group 127">
              <a:extLst>
                <a:ext uri="{FF2B5EF4-FFF2-40B4-BE49-F238E27FC236}">
                  <a16:creationId xmlns:a16="http://schemas.microsoft.com/office/drawing/2014/main" id="{EBAB1AF2-E252-33A9-C732-F623137EACAB}"/>
                </a:ext>
              </a:extLst>
            </xdr:cNvPr>
            <xdr:cNvGrpSpPr/>
          </xdr:nvGrpSpPr>
          <xdr:grpSpPr>
            <a:xfrm>
              <a:off x="579679" y="194563"/>
              <a:ext cx="5255951" cy="5184204"/>
              <a:chOff x="579679" y="194563"/>
              <a:chExt cx="5255951" cy="5184204"/>
            </a:xfrm>
          </xdr:grpSpPr>
          <xdr:pic>
            <xdr:nvPicPr>
              <xdr:cNvPr id="152" name="Picture 151">
                <a:extLst>
                  <a:ext uri="{FF2B5EF4-FFF2-40B4-BE49-F238E27FC236}">
                    <a16:creationId xmlns:a16="http://schemas.microsoft.com/office/drawing/2014/main" id="{AFE715B9-C12D-D090-AD5B-1AB510BF0AE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618666" y="1244340"/>
                <a:ext cx="4696480" cy="4134427"/>
              </a:xfrm>
              <a:prstGeom prst="rect">
                <a:avLst/>
              </a:prstGeom>
              <a:ln>
                <a:solidFill>
                  <a:schemeClr val="bg1">
                    <a:lumMod val="65000"/>
                  </a:schemeClr>
                </a:solidFill>
              </a:ln>
            </xdr:spPr>
          </xdr:pic>
          <xdr:sp macro="" textlink="">
            <xdr:nvSpPr>
              <xdr:cNvPr id="153" name="TextBox 6">
                <a:extLst>
                  <a:ext uri="{FF2B5EF4-FFF2-40B4-BE49-F238E27FC236}">
                    <a16:creationId xmlns:a16="http://schemas.microsoft.com/office/drawing/2014/main" id="{B6CD9C14-D964-C158-58AC-25EB71D94ABC}"/>
                  </a:ext>
                </a:extLst>
              </xdr:cNvPr>
              <xdr:cNvSpPr txBox="1"/>
            </xdr:nvSpPr>
            <xdr:spPr>
              <a:xfrm rot="19211024">
                <a:off x="579679" y="830910"/>
                <a:ext cx="873957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PI standard</a:t>
                </a:r>
              </a:p>
            </xdr:txBody>
          </xdr:sp>
          <xdr:sp macro="" textlink="">
            <xdr:nvSpPr>
              <xdr:cNvPr id="154" name="TextBox 7">
                <a:extLst>
                  <a:ext uri="{FF2B5EF4-FFF2-40B4-BE49-F238E27FC236}">
                    <a16:creationId xmlns:a16="http://schemas.microsoft.com/office/drawing/2014/main" id="{AD928896-039F-D998-1C06-B3B83425DA39}"/>
                  </a:ext>
                </a:extLst>
              </xdr:cNvPr>
              <xdr:cNvSpPr txBox="1"/>
            </xdr:nvSpPr>
            <xdr:spPr>
              <a:xfrm rot="19211024">
                <a:off x="1065428" y="767785"/>
                <a:ext cx="1071127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Vehicle control</a:t>
                </a:r>
              </a:p>
            </xdr:txBody>
          </xdr:sp>
          <xdr:sp macro="" textlink="">
            <xdr:nvSpPr>
              <xdr:cNvPr id="155" name="TextBox 10">
                <a:extLst>
                  <a:ext uri="{FF2B5EF4-FFF2-40B4-BE49-F238E27FC236}">
                    <a16:creationId xmlns:a16="http://schemas.microsoft.com/office/drawing/2014/main" id="{EDB24889-D379-44C6-F856-79F934CF50DD}"/>
                  </a:ext>
                </a:extLst>
              </xdr:cNvPr>
              <xdr:cNvSpPr txBox="1"/>
            </xdr:nvSpPr>
            <xdr:spPr>
              <a:xfrm rot="19211024">
                <a:off x="1369945" y="856572"/>
                <a:ext cx="793807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Sevenin-1</a:t>
                </a:r>
              </a:p>
            </xdr:txBody>
          </xdr:sp>
          <xdr:sp macro="" textlink="">
            <xdr:nvSpPr>
              <xdr:cNvPr id="156" name="TextBox 11">
                <a:extLst>
                  <a:ext uri="{FF2B5EF4-FFF2-40B4-BE49-F238E27FC236}">
                    <a16:creationId xmlns:a16="http://schemas.microsoft.com/office/drawing/2014/main" id="{F7B0ED4E-105D-0580-FF53-A8885349C08D}"/>
                  </a:ext>
                </a:extLst>
              </xdr:cNvPr>
              <xdr:cNvSpPr txBox="1"/>
            </xdr:nvSpPr>
            <xdr:spPr>
              <a:xfrm rot="19211024">
                <a:off x="1642307" y="830911"/>
                <a:ext cx="793807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Sevenin-2</a:t>
                </a:r>
              </a:p>
            </xdr:txBody>
          </xdr:sp>
          <xdr:sp macro="" textlink="">
            <xdr:nvSpPr>
              <xdr:cNvPr id="157" name="TextBox 12">
                <a:extLst>
                  <a:ext uri="{FF2B5EF4-FFF2-40B4-BE49-F238E27FC236}">
                    <a16:creationId xmlns:a16="http://schemas.microsoft.com/office/drawing/2014/main" id="{59DA7FC5-93B3-571A-1C65-0198E011856E}"/>
                  </a:ext>
                </a:extLst>
              </xdr:cNvPr>
              <xdr:cNvSpPr txBox="1"/>
            </xdr:nvSpPr>
            <xdr:spPr>
              <a:xfrm rot="19211024">
                <a:off x="1873874" y="869404"/>
                <a:ext cx="793807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Sevenin-6</a:t>
                </a:r>
              </a:p>
            </xdr:txBody>
          </xdr:sp>
          <xdr:sp macro="" textlink="">
            <xdr:nvSpPr>
              <xdr:cNvPr id="158" name="TextBox 13">
                <a:extLst>
                  <a:ext uri="{FF2B5EF4-FFF2-40B4-BE49-F238E27FC236}">
                    <a16:creationId xmlns:a16="http://schemas.microsoft.com/office/drawing/2014/main" id="{5495C375-5849-FDAE-E6E3-460A6FC473B7}"/>
                  </a:ext>
                </a:extLst>
              </xdr:cNvPr>
              <xdr:cNvSpPr txBox="1"/>
            </xdr:nvSpPr>
            <xdr:spPr>
              <a:xfrm rot="19211024">
                <a:off x="2113602" y="869405"/>
                <a:ext cx="793807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Sevenin-7</a:t>
                </a:r>
              </a:p>
            </xdr:txBody>
          </xdr:sp>
          <xdr:sp macro="" textlink="">
            <xdr:nvSpPr>
              <xdr:cNvPr id="159" name="TextBox 14">
                <a:extLst>
                  <a:ext uri="{FF2B5EF4-FFF2-40B4-BE49-F238E27FC236}">
                    <a16:creationId xmlns:a16="http://schemas.microsoft.com/office/drawing/2014/main" id="{4E14C0E7-31C9-11EE-3E79-1291E7372E21}"/>
                  </a:ext>
                </a:extLst>
              </xdr:cNvPr>
              <xdr:cNvSpPr txBox="1"/>
            </xdr:nvSpPr>
            <xdr:spPr>
              <a:xfrm rot="19211024">
                <a:off x="2374343" y="882236"/>
                <a:ext cx="793807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Sevenin-8</a:t>
                </a:r>
              </a:p>
            </xdr:txBody>
          </xdr:sp>
          <xdr:sp macro="" textlink="">
            <xdr:nvSpPr>
              <xdr:cNvPr id="160" name="TextBox 15">
                <a:extLst>
                  <a:ext uri="{FF2B5EF4-FFF2-40B4-BE49-F238E27FC236}">
                    <a16:creationId xmlns:a16="http://schemas.microsoft.com/office/drawing/2014/main" id="{FCE58564-750B-CBB7-159A-A03ED036AC7D}"/>
                  </a:ext>
                </a:extLst>
              </xdr:cNvPr>
              <xdr:cNvSpPr txBox="1"/>
            </xdr:nvSpPr>
            <xdr:spPr>
              <a:xfrm rot="19211024">
                <a:off x="2605828" y="869403"/>
                <a:ext cx="869149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Sevenin-10</a:t>
                </a:r>
              </a:p>
            </xdr:txBody>
          </xdr:sp>
          <xdr:sp macro="" textlink="">
            <xdr:nvSpPr>
              <xdr:cNvPr id="161" name="TextBox 16">
                <a:extLst>
                  <a:ext uri="{FF2B5EF4-FFF2-40B4-BE49-F238E27FC236}">
                    <a16:creationId xmlns:a16="http://schemas.microsoft.com/office/drawing/2014/main" id="{3511100D-C165-2A8C-6FBC-2ED4C3136936}"/>
                  </a:ext>
                </a:extLst>
              </xdr:cNvPr>
              <xdr:cNvSpPr txBox="1"/>
            </xdr:nvSpPr>
            <xdr:spPr>
              <a:xfrm rot="19211024">
                <a:off x="2850463" y="855033"/>
                <a:ext cx="869149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Sevenin-13</a:t>
                </a:r>
              </a:p>
            </xdr:txBody>
          </xdr:sp>
          <xdr:sp macro="" textlink="">
            <xdr:nvSpPr>
              <xdr:cNvPr id="162" name="TextBox 17">
                <a:extLst>
                  <a:ext uri="{FF2B5EF4-FFF2-40B4-BE49-F238E27FC236}">
                    <a16:creationId xmlns:a16="http://schemas.microsoft.com/office/drawing/2014/main" id="{7B9FA8EB-AD5D-BD40-FA0B-C42E1178301A}"/>
                  </a:ext>
                </a:extLst>
              </xdr:cNvPr>
              <xdr:cNvSpPr txBox="1"/>
            </xdr:nvSpPr>
            <xdr:spPr>
              <a:xfrm rot="19211024">
                <a:off x="3095098" y="830910"/>
                <a:ext cx="869149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Sevenin-16</a:t>
                </a:r>
              </a:p>
            </xdr:txBody>
          </xdr:sp>
          <xdr:sp macro="" textlink="">
            <xdr:nvSpPr>
              <xdr:cNvPr id="163" name="TextBox 18">
                <a:extLst>
                  <a:ext uri="{FF2B5EF4-FFF2-40B4-BE49-F238E27FC236}">
                    <a16:creationId xmlns:a16="http://schemas.microsoft.com/office/drawing/2014/main" id="{7279D851-48F3-FF8A-23B8-C6EBF5A35F8E}"/>
                  </a:ext>
                </a:extLst>
              </xdr:cNvPr>
              <xdr:cNvSpPr txBox="1"/>
            </xdr:nvSpPr>
            <xdr:spPr>
              <a:xfrm rot="19211024">
                <a:off x="3333156" y="832380"/>
                <a:ext cx="869149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Sevenin-19</a:t>
                </a:r>
              </a:p>
            </xdr:txBody>
          </xdr:sp>
          <xdr:sp macro="" textlink="">
            <xdr:nvSpPr>
              <xdr:cNvPr id="164" name="TextBox 19">
                <a:extLst>
                  <a:ext uri="{FF2B5EF4-FFF2-40B4-BE49-F238E27FC236}">
                    <a16:creationId xmlns:a16="http://schemas.microsoft.com/office/drawing/2014/main" id="{F7B79D83-7B23-5EBC-1886-F8F23ED2A80C}"/>
                  </a:ext>
                </a:extLst>
              </xdr:cNvPr>
              <xdr:cNvSpPr txBox="1"/>
            </xdr:nvSpPr>
            <xdr:spPr>
              <a:xfrm rot="19211024">
                <a:off x="3576614" y="823977"/>
                <a:ext cx="869149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Sevenin-20</a:t>
                </a:r>
              </a:p>
            </xdr:txBody>
          </xdr:sp>
          <xdr:sp macro="" textlink="">
            <xdr:nvSpPr>
              <xdr:cNvPr id="165" name="TextBox 20">
                <a:extLst>
                  <a:ext uri="{FF2B5EF4-FFF2-40B4-BE49-F238E27FC236}">
                    <a16:creationId xmlns:a16="http://schemas.microsoft.com/office/drawing/2014/main" id="{050F4D66-83CF-6495-C5D3-EE85903A7514}"/>
                  </a:ext>
                </a:extLst>
              </xdr:cNvPr>
              <xdr:cNvSpPr txBox="1"/>
            </xdr:nvSpPr>
            <xdr:spPr>
              <a:xfrm rot="19211024">
                <a:off x="3826446" y="823977"/>
                <a:ext cx="869149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Sevenin-21</a:t>
                </a:r>
              </a:p>
            </xdr:txBody>
          </xdr:sp>
          <xdr:sp macro="" textlink="">
            <xdr:nvSpPr>
              <xdr:cNvPr id="166" name="TextBox 21">
                <a:extLst>
                  <a:ext uri="{FF2B5EF4-FFF2-40B4-BE49-F238E27FC236}">
                    <a16:creationId xmlns:a16="http://schemas.microsoft.com/office/drawing/2014/main" id="{A77C48FB-F1F9-7D43-EB93-673744230D37}"/>
                  </a:ext>
                </a:extLst>
              </xdr:cNvPr>
              <xdr:cNvSpPr txBox="1"/>
            </xdr:nvSpPr>
            <xdr:spPr>
              <a:xfrm rot="19211024">
                <a:off x="4073262" y="849159"/>
                <a:ext cx="869149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Sevenin-22</a:t>
                </a:r>
              </a:p>
            </xdr:txBody>
          </xdr:sp>
          <xdr:sp macro="" textlink="">
            <xdr:nvSpPr>
              <xdr:cNvPr id="167" name="TextBox 22">
                <a:extLst>
                  <a:ext uri="{FF2B5EF4-FFF2-40B4-BE49-F238E27FC236}">
                    <a16:creationId xmlns:a16="http://schemas.microsoft.com/office/drawing/2014/main" id="{F476D7A6-66DD-924D-079D-4A2ACC8C6296}"/>
                  </a:ext>
                </a:extLst>
              </xdr:cNvPr>
              <xdr:cNvSpPr txBox="1"/>
            </xdr:nvSpPr>
            <xdr:spPr>
              <a:xfrm rot="19211024">
                <a:off x="819607" y="682075"/>
                <a:ext cx="1258678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No-protein control</a:t>
                </a:r>
              </a:p>
            </xdr:txBody>
          </xdr:sp>
          <xdr:sp macro="" textlink="">
            <xdr:nvSpPr>
              <xdr:cNvPr id="168" name="TextBox 23">
                <a:extLst>
                  <a:ext uri="{FF2B5EF4-FFF2-40B4-BE49-F238E27FC236}">
                    <a16:creationId xmlns:a16="http://schemas.microsoft.com/office/drawing/2014/main" id="{02AFB62B-297C-5510-0631-7616705498F4}"/>
                  </a:ext>
                </a:extLst>
              </xdr:cNvPr>
              <xdr:cNvSpPr txBox="1"/>
            </xdr:nvSpPr>
            <xdr:spPr>
              <a:xfrm rot="19211024">
                <a:off x="4331981" y="957175"/>
                <a:ext cx="492443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T863</a:t>
                </a:r>
              </a:p>
            </xdr:txBody>
          </xdr:sp>
          <xdr:sp macro="" textlink="">
            <xdr:nvSpPr>
              <xdr:cNvPr id="169" name="TextBox 24">
                <a:extLst>
                  <a:ext uri="{FF2B5EF4-FFF2-40B4-BE49-F238E27FC236}">
                    <a16:creationId xmlns:a16="http://schemas.microsoft.com/office/drawing/2014/main" id="{16D38D80-2247-79B8-A870-957B3D81B9C9}"/>
                  </a:ext>
                </a:extLst>
              </xdr:cNvPr>
              <xdr:cNvSpPr txBox="1"/>
            </xdr:nvSpPr>
            <xdr:spPr>
              <a:xfrm rot="19211024">
                <a:off x="4500285" y="809715"/>
                <a:ext cx="933269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DGAT1-IN-1</a:t>
                </a:r>
              </a:p>
            </xdr:txBody>
          </xdr:sp>
          <xdr:sp macro="" textlink="">
            <xdr:nvSpPr>
              <xdr:cNvPr id="170" name="TextBox 26">
                <a:extLst>
                  <a:ext uri="{FF2B5EF4-FFF2-40B4-BE49-F238E27FC236}">
                    <a16:creationId xmlns:a16="http://schemas.microsoft.com/office/drawing/2014/main" id="{AC32B87E-60BF-937A-69F6-78834ACFFA92}"/>
                  </a:ext>
                </a:extLst>
              </xdr:cNvPr>
              <xdr:cNvSpPr txBox="1"/>
            </xdr:nvSpPr>
            <xdr:spPr>
              <a:xfrm rot="19211024">
                <a:off x="4961673" y="805499"/>
                <a:ext cx="873957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PI standard</a:t>
                </a:r>
              </a:p>
            </xdr:txBody>
          </xdr:sp>
          <xdr:sp macro="" textlink="">
            <xdr:nvSpPr>
              <xdr:cNvPr id="171" name="TextBox 27">
                <a:extLst>
                  <a:ext uri="{FF2B5EF4-FFF2-40B4-BE49-F238E27FC236}">
                    <a16:creationId xmlns:a16="http://schemas.microsoft.com/office/drawing/2014/main" id="{1B06143F-F3CF-ED7E-788C-CAA1AECD94C0}"/>
                  </a:ext>
                </a:extLst>
              </xdr:cNvPr>
              <xdr:cNvSpPr txBox="1"/>
            </xdr:nvSpPr>
            <xdr:spPr>
              <a:xfrm>
                <a:off x="5268410" y="3325843"/>
                <a:ext cx="381836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>
                    <a:latin typeface="Helvetica" pitchFamily="2" charset="0"/>
                  </a:rPr>
                  <a:t>-PI</a:t>
                </a:r>
              </a:p>
            </xdr:txBody>
          </xdr:sp>
          <xdr:sp macro="" textlink="">
            <xdr:nvSpPr>
              <xdr:cNvPr id="172" name="TextBox 28">
                <a:extLst>
                  <a:ext uri="{FF2B5EF4-FFF2-40B4-BE49-F238E27FC236}">
                    <a16:creationId xmlns:a16="http://schemas.microsoft.com/office/drawing/2014/main" id="{195E05C5-04F0-F7DB-B58B-89647F0B2B2F}"/>
                  </a:ext>
                </a:extLst>
              </xdr:cNvPr>
              <xdr:cNvSpPr txBox="1"/>
            </xdr:nvSpPr>
            <xdr:spPr>
              <a:xfrm>
                <a:off x="5254219" y="5035904"/>
                <a:ext cx="561372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>
                    <a:latin typeface="Helvetica" pitchFamily="2" charset="0"/>
                  </a:rPr>
                  <a:t>-Start</a:t>
                </a:r>
              </a:p>
            </xdr:txBody>
          </xdr:sp>
          <xdr:sp macro="" textlink="">
            <xdr:nvSpPr>
              <xdr:cNvPr id="173" name="TextBox 50">
                <a:extLst>
                  <a:ext uri="{FF2B5EF4-FFF2-40B4-BE49-F238E27FC236}">
                    <a16:creationId xmlns:a16="http://schemas.microsoft.com/office/drawing/2014/main" id="{A26802D9-017B-96FF-6560-5FC3F9AF1E10}"/>
                  </a:ext>
                </a:extLst>
              </xdr:cNvPr>
              <xdr:cNvSpPr txBox="1"/>
            </xdr:nvSpPr>
            <xdr:spPr>
              <a:xfrm>
                <a:off x="599718" y="194563"/>
                <a:ext cx="1784463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>
                    <a:latin typeface="Helvetica" pitchFamily="2" charset="0"/>
                  </a:rPr>
                  <a:t>TLC – 50 µM  Repeat 1</a:t>
                </a:r>
              </a:p>
            </xdr:txBody>
          </xdr:sp>
        </xdr:grpSp>
        <xdr:grpSp>
          <xdr:nvGrpSpPr>
            <xdr:cNvPr id="129" name="Group 128">
              <a:extLst>
                <a:ext uri="{FF2B5EF4-FFF2-40B4-BE49-F238E27FC236}">
                  <a16:creationId xmlns:a16="http://schemas.microsoft.com/office/drawing/2014/main" id="{74432827-30C4-3400-7907-B4073ACE0A9C}"/>
                </a:ext>
              </a:extLst>
            </xdr:cNvPr>
            <xdr:cNvGrpSpPr/>
          </xdr:nvGrpSpPr>
          <xdr:grpSpPr>
            <a:xfrm>
              <a:off x="5900958" y="151525"/>
              <a:ext cx="5380346" cy="5255821"/>
              <a:chOff x="5900958" y="151525"/>
              <a:chExt cx="5380346" cy="5255821"/>
            </a:xfrm>
          </xdr:grpSpPr>
          <xdr:pic>
            <xdr:nvPicPr>
              <xdr:cNvPr id="130" name="Picture 129">
                <a:extLst>
                  <a:ext uri="{FF2B5EF4-FFF2-40B4-BE49-F238E27FC236}">
                    <a16:creationId xmlns:a16="http://schemas.microsoft.com/office/drawing/2014/main" id="{76A9D162-1749-AAA0-7337-6F082AF3C4A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/>
              <a:stretch>
                <a:fillRect/>
              </a:stretch>
            </xdr:blipFill>
            <xdr:spPr>
              <a:xfrm>
                <a:off x="5985346" y="1244340"/>
                <a:ext cx="4734586" cy="4163006"/>
              </a:xfrm>
              <a:prstGeom prst="rect">
                <a:avLst/>
              </a:prstGeom>
              <a:ln>
                <a:solidFill>
                  <a:schemeClr val="bg1">
                    <a:lumMod val="65000"/>
                  </a:schemeClr>
                </a:solidFill>
              </a:ln>
            </xdr:spPr>
          </xdr:pic>
          <xdr:sp macro="" textlink="">
            <xdr:nvSpPr>
              <xdr:cNvPr id="131" name="TextBox 29">
                <a:extLst>
                  <a:ext uri="{FF2B5EF4-FFF2-40B4-BE49-F238E27FC236}">
                    <a16:creationId xmlns:a16="http://schemas.microsoft.com/office/drawing/2014/main" id="{54365C2D-B0BF-A1AB-B4A2-0762FD40B5F5}"/>
                  </a:ext>
                </a:extLst>
              </xdr:cNvPr>
              <xdr:cNvSpPr txBox="1"/>
            </xdr:nvSpPr>
            <xdr:spPr>
              <a:xfrm rot="19211024">
                <a:off x="5900958" y="821817"/>
                <a:ext cx="873957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PI standard</a:t>
                </a:r>
              </a:p>
            </xdr:txBody>
          </xdr:sp>
          <xdr:sp macro="" textlink="">
            <xdr:nvSpPr>
              <xdr:cNvPr id="132" name="TextBox 30">
                <a:extLst>
                  <a:ext uri="{FF2B5EF4-FFF2-40B4-BE49-F238E27FC236}">
                    <a16:creationId xmlns:a16="http://schemas.microsoft.com/office/drawing/2014/main" id="{0678BD75-4548-C712-4EDF-C6EB9065AC2D}"/>
                  </a:ext>
                </a:extLst>
              </xdr:cNvPr>
              <xdr:cNvSpPr txBox="1"/>
            </xdr:nvSpPr>
            <xdr:spPr>
              <a:xfrm rot="19211024">
                <a:off x="6386707" y="758692"/>
                <a:ext cx="1071127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Vehicle control</a:t>
                </a:r>
              </a:p>
            </xdr:txBody>
          </xdr:sp>
          <xdr:sp macro="" textlink="">
            <xdr:nvSpPr>
              <xdr:cNvPr id="133" name="TextBox 31">
                <a:extLst>
                  <a:ext uri="{FF2B5EF4-FFF2-40B4-BE49-F238E27FC236}">
                    <a16:creationId xmlns:a16="http://schemas.microsoft.com/office/drawing/2014/main" id="{8FAC06A1-A2D0-1C33-E5C8-26CF33E99796}"/>
                  </a:ext>
                </a:extLst>
              </xdr:cNvPr>
              <xdr:cNvSpPr txBox="1"/>
            </xdr:nvSpPr>
            <xdr:spPr>
              <a:xfrm rot="19211024">
                <a:off x="6691224" y="847479"/>
                <a:ext cx="793807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Sevenin-1</a:t>
                </a:r>
              </a:p>
            </xdr:txBody>
          </xdr:sp>
          <xdr:sp macro="" textlink="">
            <xdr:nvSpPr>
              <xdr:cNvPr id="134" name="TextBox 32">
                <a:extLst>
                  <a:ext uri="{FF2B5EF4-FFF2-40B4-BE49-F238E27FC236}">
                    <a16:creationId xmlns:a16="http://schemas.microsoft.com/office/drawing/2014/main" id="{12CA5184-9701-2A31-6C52-D5445251DE27}"/>
                  </a:ext>
                </a:extLst>
              </xdr:cNvPr>
              <xdr:cNvSpPr txBox="1"/>
            </xdr:nvSpPr>
            <xdr:spPr>
              <a:xfrm rot="19211024">
                <a:off x="6963586" y="821818"/>
                <a:ext cx="793807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Sevenin-2</a:t>
                </a:r>
              </a:p>
            </xdr:txBody>
          </xdr:sp>
          <xdr:sp macro="" textlink="">
            <xdr:nvSpPr>
              <xdr:cNvPr id="135" name="TextBox 33">
                <a:extLst>
                  <a:ext uri="{FF2B5EF4-FFF2-40B4-BE49-F238E27FC236}">
                    <a16:creationId xmlns:a16="http://schemas.microsoft.com/office/drawing/2014/main" id="{6B87878F-2A80-E85F-8659-BAB8918D38BB}"/>
                  </a:ext>
                </a:extLst>
              </xdr:cNvPr>
              <xdr:cNvSpPr txBox="1"/>
            </xdr:nvSpPr>
            <xdr:spPr>
              <a:xfrm rot="19211024">
                <a:off x="7195153" y="860311"/>
                <a:ext cx="793807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Sevenin-6</a:t>
                </a:r>
              </a:p>
            </xdr:txBody>
          </xdr:sp>
          <xdr:sp macro="" textlink="">
            <xdr:nvSpPr>
              <xdr:cNvPr id="136" name="TextBox 34">
                <a:extLst>
                  <a:ext uri="{FF2B5EF4-FFF2-40B4-BE49-F238E27FC236}">
                    <a16:creationId xmlns:a16="http://schemas.microsoft.com/office/drawing/2014/main" id="{ED574B9F-CD8B-8997-35C5-29CD96BBB257}"/>
                  </a:ext>
                </a:extLst>
              </xdr:cNvPr>
              <xdr:cNvSpPr txBox="1"/>
            </xdr:nvSpPr>
            <xdr:spPr>
              <a:xfrm rot="19211024">
                <a:off x="7434881" y="860312"/>
                <a:ext cx="793807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Sevenin-7</a:t>
                </a:r>
              </a:p>
            </xdr:txBody>
          </xdr:sp>
          <xdr:sp macro="" textlink="">
            <xdr:nvSpPr>
              <xdr:cNvPr id="137" name="TextBox 35">
                <a:extLst>
                  <a:ext uri="{FF2B5EF4-FFF2-40B4-BE49-F238E27FC236}">
                    <a16:creationId xmlns:a16="http://schemas.microsoft.com/office/drawing/2014/main" id="{A70634F1-3A07-9583-079B-4DAE1F53E43B}"/>
                  </a:ext>
                </a:extLst>
              </xdr:cNvPr>
              <xdr:cNvSpPr txBox="1"/>
            </xdr:nvSpPr>
            <xdr:spPr>
              <a:xfrm rot="19211024">
                <a:off x="7695622" y="873143"/>
                <a:ext cx="793807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Sevenin-8</a:t>
                </a:r>
              </a:p>
            </xdr:txBody>
          </xdr:sp>
          <xdr:sp macro="" textlink="">
            <xdr:nvSpPr>
              <xdr:cNvPr id="138" name="TextBox 36">
                <a:extLst>
                  <a:ext uri="{FF2B5EF4-FFF2-40B4-BE49-F238E27FC236}">
                    <a16:creationId xmlns:a16="http://schemas.microsoft.com/office/drawing/2014/main" id="{ACAD4C76-3D0D-011F-F895-08D740E07725}"/>
                  </a:ext>
                </a:extLst>
              </xdr:cNvPr>
              <xdr:cNvSpPr txBox="1"/>
            </xdr:nvSpPr>
            <xdr:spPr>
              <a:xfrm rot="19211024">
                <a:off x="7927107" y="860310"/>
                <a:ext cx="869149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Sevenin-10</a:t>
                </a:r>
              </a:p>
            </xdr:txBody>
          </xdr:sp>
          <xdr:sp macro="" textlink="">
            <xdr:nvSpPr>
              <xdr:cNvPr id="139" name="TextBox 37">
                <a:extLst>
                  <a:ext uri="{FF2B5EF4-FFF2-40B4-BE49-F238E27FC236}">
                    <a16:creationId xmlns:a16="http://schemas.microsoft.com/office/drawing/2014/main" id="{070FDF8B-0885-10EE-C04E-81582EAA6B9F}"/>
                  </a:ext>
                </a:extLst>
              </xdr:cNvPr>
              <xdr:cNvSpPr txBox="1"/>
            </xdr:nvSpPr>
            <xdr:spPr>
              <a:xfrm rot="19211024">
                <a:off x="8171742" y="845940"/>
                <a:ext cx="869149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Sevenin-13</a:t>
                </a:r>
              </a:p>
            </xdr:txBody>
          </xdr:sp>
          <xdr:sp macro="" textlink="">
            <xdr:nvSpPr>
              <xdr:cNvPr id="140" name="TextBox 38">
                <a:extLst>
                  <a:ext uri="{FF2B5EF4-FFF2-40B4-BE49-F238E27FC236}">
                    <a16:creationId xmlns:a16="http://schemas.microsoft.com/office/drawing/2014/main" id="{742E3DBE-B4E9-E362-6712-C25844E9AA13}"/>
                  </a:ext>
                </a:extLst>
              </xdr:cNvPr>
              <xdr:cNvSpPr txBox="1"/>
            </xdr:nvSpPr>
            <xdr:spPr>
              <a:xfrm rot="19211024">
                <a:off x="8416377" y="821817"/>
                <a:ext cx="869149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Sevenin-16</a:t>
                </a:r>
              </a:p>
            </xdr:txBody>
          </xdr:sp>
          <xdr:sp macro="" textlink="">
            <xdr:nvSpPr>
              <xdr:cNvPr id="141" name="TextBox 39">
                <a:extLst>
                  <a:ext uri="{FF2B5EF4-FFF2-40B4-BE49-F238E27FC236}">
                    <a16:creationId xmlns:a16="http://schemas.microsoft.com/office/drawing/2014/main" id="{F8FE2EE5-132E-8ED8-6E0C-B0A258FBA62D}"/>
                  </a:ext>
                </a:extLst>
              </xdr:cNvPr>
              <xdr:cNvSpPr txBox="1"/>
            </xdr:nvSpPr>
            <xdr:spPr>
              <a:xfrm rot="19211024">
                <a:off x="8654435" y="823287"/>
                <a:ext cx="869149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Sevenin-19</a:t>
                </a:r>
              </a:p>
            </xdr:txBody>
          </xdr:sp>
          <xdr:sp macro="" textlink="">
            <xdr:nvSpPr>
              <xdr:cNvPr id="142" name="TextBox 40">
                <a:extLst>
                  <a:ext uri="{FF2B5EF4-FFF2-40B4-BE49-F238E27FC236}">
                    <a16:creationId xmlns:a16="http://schemas.microsoft.com/office/drawing/2014/main" id="{E954A794-5A68-F019-8C6F-3F0D93FB0C3C}"/>
                  </a:ext>
                </a:extLst>
              </xdr:cNvPr>
              <xdr:cNvSpPr txBox="1"/>
            </xdr:nvSpPr>
            <xdr:spPr>
              <a:xfrm rot="19211024">
                <a:off x="8897893" y="814884"/>
                <a:ext cx="869149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Sevenin-20</a:t>
                </a:r>
              </a:p>
            </xdr:txBody>
          </xdr:sp>
          <xdr:sp macro="" textlink="">
            <xdr:nvSpPr>
              <xdr:cNvPr id="143" name="TextBox 41">
                <a:extLst>
                  <a:ext uri="{FF2B5EF4-FFF2-40B4-BE49-F238E27FC236}">
                    <a16:creationId xmlns:a16="http://schemas.microsoft.com/office/drawing/2014/main" id="{6A159B40-BBF9-4488-09F4-0E9E342F0101}"/>
                  </a:ext>
                </a:extLst>
              </xdr:cNvPr>
              <xdr:cNvSpPr txBox="1"/>
            </xdr:nvSpPr>
            <xdr:spPr>
              <a:xfrm rot="19211024">
                <a:off x="9147725" y="814884"/>
                <a:ext cx="869149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Sevenin-21</a:t>
                </a:r>
              </a:p>
            </xdr:txBody>
          </xdr:sp>
          <xdr:sp macro="" textlink="">
            <xdr:nvSpPr>
              <xdr:cNvPr id="144" name="TextBox 42">
                <a:extLst>
                  <a:ext uri="{FF2B5EF4-FFF2-40B4-BE49-F238E27FC236}">
                    <a16:creationId xmlns:a16="http://schemas.microsoft.com/office/drawing/2014/main" id="{567510B5-3262-2A9B-0ACE-A12CBDC0B8BD}"/>
                  </a:ext>
                </a:extLst>
              </xdr:cNvPr>
              <xdr:cNvSpPr txBox="1"/>
            </xdr:nvSpPr>
            <xdr:spPr>
              <a:xfrm rot="19211024">
                <a:off x="9394541" y="840066"/>
                <a:ext cx="869149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Sevenin-22</a:t>
                </a:r>
              </a:p>
            </xdr:txBody>
          </xdr:sp>
          <xdr:sp macro="" textlink="">
            <xdr:nvSpPr>
              <xdr:cNvPr id="145" name="TextBox 43">
                <a:extLst>
                  <a:ext uri="{FF2B5EF4-FFF2-40B4-BE49-F238E27FC236}">
                    <a16:creationId xmlns:a16="http://schemas.microsoft.com/office/drawing/2014/main" id="{83167258-0B44-A303-F652-5349FDEEE74B}"/>
                  </a:ext>
                </a:extLst>
              </xdr:cNvPr>
              <xdr:cNvSpPr txBox="1"/>
            </xdr:nvSpPr>
            <xdr:spPr>
              <a:xfrm rot="19211024">
                <a:off x="6140886" y="672982"/>
                <a:ext cx="1258678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No-protein control</a:t>
                </a:r>
              </a:p>
            </xdr:txBody>
          </xdr:sp>
          <xdr:sp macro="" textlink="">
            <xdr:nvSpPr>
              <xdr:cNvPr id="146" name="TextBox 44">
                <a:extLst>
                  <a:ext uri="{FF2B5EF4-FFF2-40B4-BE49-F238E27FC236}">
                    <a16:creationId xmlns:a16="http://schemas.microsoft.com/office/drawing/2014/main" id="{EA55BD87-CA4A-A6C2-D83B-56071296FD32}"/>
                  </a:ext>
                </a:extLst>
              </xdr:cNvPr>
              <xdr:cNvSpPr txBox="1"/>
            </xdr:nvSpPr>
            <xdr:spPr>
              <a:xfrm rot="19211024">
                <a:off x="9653260" y="948082"/>
                <a:ext cx="492443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T863</a:t>
                </a:r>
              </a:p>
            </xdr:txBody>
          </xdr:sp>
          <xdr:sp macro="" textlink="">
            <xdr:nvSpPr>
              <xdr:cNvPr id="147" name="TextBox 45">
                <a:extLst>
                  <a:ext uri="{FF2B5EF4-FFF2-40B4-BE49-F238E27FC236}">
                    <a16:creationId xmlns:a16="http://schemas.microsoft.com/office/drawing/2014/main" id="{19DCA6FA-3880-41ED-1E61-A8072244ACC2}"/>
                  </a:ext>
                </a:extLst>
              </xdr:cNvPr>
              <xdr:cNvSpPr txBox="1"/>
            </xdr:nvSpPr>
            <xdr:spPr>
              <a:xfrm rot="19211024">
                <a:off x="9821564" y="800622"/>
                <a:ext cx="933269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DGAT1-IN-1</a:t>
                </a:r>
              </a:p>
            </xdr:txBody>
          </xdr:sp>
          <xdr:sp macro="" textlink="">
            <xdr:nvSpPr>
              <xdr:cNvPr id="148" name="TextBox 47">
                <a:extLst>
                  <a:ext uri="{FF2B5EF4-FFF2-40B4-BE49-F238E27FC236}">
                    <a16:creationId xmlns:a16="http://schemas.microsoft.com/office/drawing/2014/main" id="{EB41B23F-C417-EE16-B0E5-CFA3D4E594C3}"/>
                  </a:ext>
                </a:extLst>
              </xdr:cNvPr>
              <xdr:cNvSpPr txBox="1"/>
            </xdr:nvSpPr>
            <xdr:spPr>
              <a:xfrm rot="19211024">
                <a:off x="10282952" y="796406"/>
                <a:ext cx="873957" cy="253916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050">
                    <a:latin typeface="Helvetica" pitchFamily="2" charset="0"/>
                  </a:rPr>
                  <a:t>PI standard</a:t>
                </a:r>
              </a:p>
            </xdr:txBody>
          </xdr:sp>
          <xdr:sp macro="" textlink="">
            <xdr:nvSpPr>
              <xdr:cNvPr id="149" name="TextBox 48">
                <a:extLst>
                  <a:ext uri="{FF2B5EF4-FFF2-40B4-BE49-F238E27FC236}">
                    <a16:creationId xmlns:a16="http://schemas.microsoft.com/office/drawing/2014/main" id="{95E46E4F-2E22-7412-6F3E-0142DFA2039F}"/>
                  </a:ext>
                </a:extLst>
              </xdr:cNvPr>
              <xdr:cNvSpPr txBox="1"/>
            </xdr:nvSpPr>
            <xdr:spPr>
              <a:xfrm>
                <a:off x="10734123" y="3325843"/>
                <a:ext cx="381836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>
                    <a:latin typeface="Helvetica" pitchFamily="2" charset="0"/>
                  </a:rPr>
                  <a:t>-PI</a:t>
                </a:r>
              </a:p>
            </xdr:txBody>
          </xdr:sp>
          <xdr:sp macro="" textlink="">
            <xdr:nvSpPr>
              <xdr:cNvPr id="150" name="TextBox 49">
                <a:extLst>
                  <a:ext uri="{FF2B5EF4-FFF2-40B4-BE49-F238E27FC236}">
                    <a16:creationId xmlns:a16="http://schemas.microsoft.com/office/drawing/2014/main" id="{E4A8AFB4-FE21-3D63-21CA-C8FB2C2ADDC4}"/>
                  </a:ext>
                </a:extLst>
              </xdr:cNvPr>
              <xdr:cNvSpPr txBox="1"/>
            </xdr:nvSpPr>
            <xdr:spPr>
              <a:xfrm>
                <a:off x="10719932" y="5035904"/>
                <a:ext cx="561372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>
                    <a:latin typeface="Helvetica" pitchFamily="2" charset="0"/>
                  </a:rPr>
                  <a:t>-Start</a:t>
                </a:r>
              </a:p>
            </xdr:txBody>
          </xdr:sp>
          <xdr:sp macro="" textlink="">
            <xdr:nvSpPr>
              <xdr:cNvPr id="151" name="TextBox 51">
                <a:extLst>
                  <a:ext uri="{FF2B5EF4-FFF2-40B4-BE49-F238E27FC236}">
                    <a16:creationId xmlns:a16="http://schemas.microsoft.com/office/drawing/2014/main" id="{C011F4F9-4A13-67F2-F04F-CC1D6EDA9814}"/>
                  </a:ext>
                </a:extLst>
              </xdr:cNvPr>
              <xdr:cNvSpPr txBox="1"/>
            </xdr:nvSpPr>
            <xdr:spPr>
              <a:xfrm>
                <a:off x="5979254" y="151525"/>
                <a:ext cx="1741182" cy="276999"/>
              </a:xfrm>
              <a:prstGeom prst="rect">
                <a:avLst/>
              </a:prstGeom>
              <a:noFill/>
            </xdr:spPr>
            <xdr:txBody>
              <a:bodyPr wrap="square" rtlCol="0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r>
                  <a:rPr lang="en-US" sz="1200">
                    <a:latin typeface="Helvetica" pitchFamily="2" charset="0"/>
                  </a:rPr>
                  <a:t>TLC – 50 µM Repeat 2</a:t>
                </a:r>
              </a:p>
            </xdr:txBody>
          </xdr:sp>
        </xdr:grpSp>
      </xdr:grpSp>
      <xdr:sp macro="" textlink="">
        <xdr:nvSpPr>
          <xdr:cNvPr id="126" name="TextBox 56">
            <a:extLst>
              <a:ext uri="{FF2B5EF4-FFF2-40B4-BE49-F238E27FC236}">
                <a16:creationId xmlns:a16="http://schemas.microsoft.com/office/drawing/2014/main" id="{F0528F88-6D27-6B61-1898-E9E7E9E3CB20}"/>
              </a:ext>
            </a:extLst>
          </xdr:cNvPr>
          <xdr:cNvSpPr txBox="1"/>
        </xdr:nvSpPr>
        <xdr:spPr>
          <a:xfrm rot="19211024">
            <a:off x="4740954" y="894392"/>
            <a:ext cx="679994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ATR101</a:t>
            </a:r>
          </a:p>
        </xdr:txBody>
      </xdr:sp>
      <xdr:sp macro="" textlink="">
        <xdr:nvSpPr>
          <xdr:cNvPr id="127" name="TextBox 57">
            <a:extLst>
              <a:ext uri="{FF2B5EF4-FFF2-40B4-BE49-F238E27FC236}">
                <a16:creationId xmlns:a16="http://schemas.microsoft.com/office/drawing/2014/main" id="{2390ABDE-DA5D-B478-C1BC-761851171CDB}"/>
              </a:ext>
            </a:extLst>
          </xdr:cNvPr>
          <xdr:cNvSpPr txBox="1"/>
        </xdr:nvSpPr>
        <xdr:spPr>
          <a:xfrm rot="19211024">
            <a:off x="10087948" y="862813"/>
            <a:ext cx="679994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ATR101</a:t>
            </a:r>
          </a:p>
        </xdr:txBody>
      </xdr:sp>
    </xdr:grpSp>
    <xdr:clientData/>
  </xdr:twoCellAnchor>
  <xdr:twoCellAnchor>
    <xdr:from>
      <xdr:col>18</xdr:col>
      <xdr:colOff>257175</xdr:colOff>
      <xdr:row>36</xdr:row>
      <xdr:rowOff>142875</xdr:rowOff>
    </xdr:from>
    <xdr:to>
      <xdr:col>27</xdr:col>
      <xdr:colOff>553867</xdr:colOff>
      <xdr:row>63</xdr:row>
      <xdr:rowOff>60738</xdr:rowOff>
    </xdr:to>
    <xdr:grpSp>
      <xdr:nvGrpSpPr>
        <xdr:cNvPr id="174" name="Group 173">
          <a:extLst>
            <a:ext uri="{FF2B5EF4-FFF2-40B4-BE49-F238E27FC236}">
              <a16:creationId xmlns:a16="http://schemas.microsoft.com/office/drawing/2014/main" id="{81406469-453B-4900-60D5-9543CC07E8FF}"/>
            </a:ext>
          </a:extLst>
        </xdr:cNvPr>
        <xdr:cNvGrpSpPr/>
      </xdr:nvGrpSpPr>
      <xdr:grpSpPr>
        <a:xfrm>
          <a:off x="11752505" y="6819676"/>
          <a:ext cx="6047215" cy="4756899"/>
          <a:chOff x="951928" y="274035"/>
          <a:chExt cx="5783092" cy="5061363"/>
        </a:xfrm>
      </xdr:grpSpPr>
      <xdr:pic>
        <xdr:nvPicPr>
          <xdr:cNvPr id="175" name="Picture 174">
            <a:extLst>
              <a:ext uri="{FF2B5EF4-FFF2-40B4-BE49-F238E27FC236}">
                <a16:creationId xmlns:a16="http://schemas.microsoft.com/office/drawing/2014/main" id="{0A882928-5331-B3F7-9537-7CBAE8C6DC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208384" y="1500414"/>
            <a:ext cx="4979455" cy="3834984"/>
          </a:xfrm>
          <a:prstGeom prst="rect">
            <a:avLst/>
          </a:prstGeom>
          <a:ln>
            <a:solidFill>
              <a:schemeClr val="bg1">
                <a:lumMod val="65000"/>
              </a:schemeClr>
            </a:solidFill>
          </a:ln>
        </xdr:spPr>
      </xdr:pic>
      <xdr:sp macro="" textlink="">
        <xdr:nvSpPr>
          <xdr:cNvPr id="176" name="TextBox 3">
            <a:extLst>
              <a:ext uri="{FF2B5EF4-FFF2-40B4-BE49-F238E27FC236}">
                <a16:creationId xmlns:a16="http://schemas.microsoft.com/office/drawing/2014/main" id="{FA662356-386F-6B31-C1E6-81B28F38E7C8}"/>
              </a:ext>
            </a:extLst>
          </xdr:cNvPr>
          <xdr:cNvSpPr txBox="1"/>
        </xdr:nvSpPr>
        <xdr:spPr>
          <a:xfrm rot="19211024">
            <a:off x="951928" y="1019857"/>
            <a:ext cx="87395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PI standard</a:t>
            </a:r>
          </a:p>
        </xdr:txBody>
      </xdr:sp>
      <xdr:sp macro="" textlink="">
        <xdr:nvSpPr>
          <xdr:cNvPr id="177" name="TextBox 4">
            <a:extLst>
              <a:ext uri="{FF2B5EF4-FFF2-40B4-BE49-F238E27FC236}">
                <a16:creationId xmlns:a16="http://schemas.microsoft.com/office/drawing/2014/main" id="{70355167-7BED-CFE2-6CAB-AE4C7C89B51D}"/>
              </a:ext>
            </a:extLst>
          </xdr:cNvPr>
          <xdr:cNvSpPr txBox="1"/>
        </xdr:nvSpPr>
        <xdr:spPr>
          <a:xfrm rot="19211024">
            <a:off x="1504422" y="975326"/>
            <a:ext cx="107112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Vehicle control</a:t>
            </a:r>
          </a:p>
        </xdr:txBody>
      </xdr:sp>
      <xdr:sp macro="" textlink="">
        <xdr:nvSpPr>
          <xdr:cNvPr id="178" name="TextBox 5">
            <a:extLst>
              <a:ext uri="{FF2B5EF4-FFF2-40B4-BE49-F238E27FC236}">
                <a16:creationId xmlns:a16="http://schemas.microsoft.com/office/drawing/2014/main" id="{241BF3D6-6544-7421-7D97-4FEBE298DE35}"/>
              </a:ext>
            </a:extLst>
          </xdr:cNvPr>
          <xdr:cNvSpPr txBox="1"/>
        </xdr:nvSpPr>
        <xdr:spPr>
          <a:xfrm rot="19211024">
            <a:off x="1792932" y="1046448"/>
            <a:ext cx="79380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Sevenin-1</a:t>
            </a:r>
          </a:p>
        </xdr:txBody>
      </xdr:sp>
      <xdr:sp macro="" textlink="">
        <xdr:nvSpPr>
          <xdr:cNvPr id="179" name="TextBox 6">
            <a:extLst>
              <a:ext uri="{FF2B5EF4-FFF2-40B4-BE49-F238E27FC236}">
                <a16:creationId xmlns:a16="http://schemas.microsoft.com/office/drawing/2014/main" id="{71D17005-7F27-D893-7B9C-9B11984F4BE3}"/>
              </a:ext>
            </a:extLst>
          </xdr:cNvPr>
          <xdr:cNvSpPr txBox="1"/>
        </xdr:nvSpPr>
        <xdr:spPr>
          <a:xfrm rot="19211024">
            <a:off x="2047504" y="1019050"/>
            <a:ext cx="79380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Sevenin-2</a:t>
            </a:r>
          </a:p>
        </xdr:txBody>
      </xdr:sp>
      <xdr:sp macro="" textlink="">
        <xdr:nvSpPr>
          <xdr:cNvPr id="180" name="TextBox 7">
            <a:extLst>
              <a:ext uri="{FF2B5EF4-FFF2-40B4-BE49-F238E27FC236}">
                <a16:creationId xmlns:a16="http://schemas.microsoft.com/office/drawing/2014/main" id="{41128F06-0824-C7C7-6B4E-A9CEBFD5F7D8}"/>
              </a:ext>
            </a:extLst>
          </xdr:cNvPr>
          <xdr:cNvSpPr txBox="1"/>
        </xdr:nvSpPr>
        <xdr:spPr>
          <a:xfrm rot="19211024">
            <a:off x="2261770" y="1058350"/>
            <a:ext cx="79380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Sevenin-6</a:t>
            </a:r>
          </a:p>
        </xdr:txBody>
      </xdr:sp>
      <xdr:sp macro="" textlink="">
        <xdr:nvSpPr>
          <xdr:cNvPr id="181" name="TextBox 8">
            <a:extLst>
              <a:ext uri="{FF2B5EF4-FFF2-40B4-BE49-F238E27FC236}">
                <a16:creationId xmlns:a16="http://schemas.microsoft.com/office/drawing/2014/main" id="{200A6214-F6E6-D889-644E-878DAEFF7737}"/>
              </a:ext>
            </a:extLst>
          </xdr:cNvPr>
          <xdr:cNvSpPr txBox="1"/>
        </xdr:nvSpPr>
        <xdr:spPr>
          <a:xfrm rot="19211024">
            <a:off x="2546170" y="1034661"/>
            <a:ext cx="79380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Sevenin-7</a:t>
            </a:r>
          </a:p>
        </xdr:txBody>
      </xdr:sp>
      <xdr:sp macro="" textlink="">
        <xdr:nvSpPr>
          <xdr:cNvPr id="182" name="TextBox 9">
            <a:extLst>
              <a:ext uri="{FF2B5EF4-FFF2-40B4-BE49-F238E27FC236}">
                <a16:creationId xmlns:a16="http://schemas.microsoft.com/office/drawing/2014/main" id="{6EFCD25A-245D-7E01-8DE8-CB6DE8002BCC}"/>
              </a:ext>
            </a:extLst>
          </xdr:cNvPr>
          <xdr:cNvSpPr txBox="1"/>
        </xdr:nvSpPr>
        <xdr:spPr>
          <a:xfrm rot="19211024">
            <a:off x="2797349" y="1052868"/>
            <a:ext cx="79380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Sevenin-8</a:t>
            </a:r>
          </a:p>
        </xdr:txBody>
      </xdr:sp>
      <xdr:sp macro="" textlink="">
        <xdr:nvSpPr>
          <xdr:cNvPr id="183" name="TextBox 10">
            <a:extLst>
              <a:ext uri="{FF2B5EF4-FFF2-40B4-BE49-F238E27FC236}">
                <a16:creationId xmlns:a16="http://schemas.microsoft.com/office/drawing/2014/main" id="{290C7DEF-9773-4698-DCDC-983BFC1EE5F4}"/>
              </a:ext>
            </a:extLst>
          </xdr:cNvPr>
          <xdr:cNvSpPr txBox="1"/>
        </xdr:nvSpPr>
        <xdr:spPr>
          <a:xfrm rot="19211024">
            <a:off x="3011940" y="1058350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Sevenin-10</a:t>
            </a:r>
          </a:p>
        </xdr:txBody>
      </xdr:sp>
      <xdr:sp macro="" textlink="">
        <xdr:nvSpPr>
          <xdr:cNvPr id="184" name="TextBox 11">
            <a:extLst>
              <a:ext uri="{FF2B5EF4-FFF2-40B4-BE49-F238E27FC236}">
                <a16:creationId xmlns:a16="http://schemas.microsoft.com/office/drawing/2014/main" id="{EE85C482-9F1B-43E2-4726-65D3D449E1D3}"/>
              </a:ext>
            </a:extLst>
          </xdr:cNvPr>
          <xdr:cNvSpPr txBox="1"/>
        </xdr:nvSpPr>
        <xdr:spPr>
          <a:xfrm rot="19211024">
            <a:off x="3306658" y="1044653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Sevenin-13</a:t>
            </a:r>
          </a:p>
        </xdr:txBody>
      </xdr:sp>
      <xdr:sp macro="" textlink="">
        <xdr:nvSpPr>
          <xdr:cNvPr id="185" name="TextBox 12">
            <a:extLst>
              <a:ext uri="{FF2B5EF4-FFF2-40B4-BE49-F238E27FC236}">
                <a16:creationId xmlns:a16="http://schemas.microsoft.com/office/drawing/2014/main" id="{B43D8465-EF82-C2F8-CD6A-40608D671045}"/>
              </a:ext>
            </a:extLst>
          </xdr:cNvPr>
          <xdr:cNvSpPr txBox="1"/>
        </xdr:nvSpPr>
        <xdr:spPr>
          <a:xfrm rot="19211024">
            <a:off x="3550074" y="1028084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Sevenin-16</a:t>
            </a:r>
          </a:p>
        </xdr:txBody>
      </xdr:sp>
      <xdr:sp macro="" textlink="">
        <xdr:nvSpPr>
          <xdr:cNvPr id="186" name="TextBox 13">
            <a:extLst>
              <a:ext uri="{FF2B5EF4-FFF2-40B4-BE49-F238E27FC236}">
                <a16:creationId xmlns:a16="http://schemas.microsoft.com/office/drawing/2014/main" id="{7B8CB250-8BD9-30F2-888C-4B30B9D8FD80}"/>
              </a:ext>
            </a:extLst>
          </xdr:cNvPr>
          <xdr:cNvSpPr txBox="1"/>
        </xdr:nvSpPr>
        <xdr:spPr>
          <a:xfrm rot="19211024">
            <a:off x="3782176" y="1019858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Sevenin-19</a:t>
            </a:r>
          </a:p>
        </xdr:txBody>
      </xdr:sp>
      <xdr:sp macro="" textlink="">
        <xdr:nvSpPr>
          <xdr:cNvPr id="187" name="TextBox 14">
            <a:extLst>
              <a:ext uri="{FF2B5EF4-FFF2-40B4-BE49-F238E27FC236}">
                <a16:creationId xmlns:a16="http://schemas.microsoft.com/office/drawing/2014/main" id="{0F3A821D-B1D0-BEF1-847C-D500323BAD9D}"/>
              </a:ext>
            </a:extLst>
          </xdr:cNvPr>
          <xdr:cNvSpPr txBox="1"/>
        </xdr:nvSpPr>
        <xdr:spPr>
          <a:xfrm rot="19211024">
            <a:off x="4007192" y="1003756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Sevenin-20</a:t>
            </a:r>
          </a:p>
        </xdr:txBody>
      </xdr:sp>
      <xdr:sp macro="" textlink="">
        <xdr:nvSpPr>
          <xdr:cNvPr id="188" name="TextBox 15">
            <a:extLst>
              <a:ext uri="{FF2B5EF4-FFF2-40B4-BE49-F238E27FC236}">
                <a16:creationId xmlns:a16="http://schemas.microsoft.com/office/drawing/2014/main" id="{D2482255-7128-B68A-D712-E18BA0EE5F80}"/>
              </a:ext>
            </a:extLst>
          </xdr:cNvPr>
          <xdr:cNvSpPr txBox="1"/>
        </xdr:nvSpPr>
        <xdr:spPr>
          <a:xfrm rot="19211024">
            <a:off x="4275126" y="1012925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Sevenin-21</a:t>
            </a:r>
          </a:p>
        </xdr:txBody>
      </xdr:sp>
      <xdr:sp macro="" textlink="">
        <xdr:nvSpPr>
          <xdr:cNvPr id="189" name="TextBox 16">
            <a:extLst>
              <a:ext uri="{FF2B5EF4-FFF2-40B4-BE49-F238E27FC236}">
                <a16:creationId xmlns:a16="http://schemas.microsoft.com/office/drawing/2014/main" id="{421F4DC7-BB36-C7CE-4F4E-854E4B890C68}"/>
              </a:ext>
            </a:extLst>
          </xdr:cNvPr>
          <xdr:cNvSpPr txBox="1"/>
        </xdr:nvSpPr>
        <xdr:spPr>
          <a:xfrm rot="19211024">
            <a:off x="4492766" y="1040242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Sevenin-22</a:t>
            </a:r>
          </a:p>
        </xdr:txBody>
      </xdr:sp>
      <xdr:sp macro="" textlink="">
        <xdr:nvSpPr>
          <xdr:cNvPr id="190" name="TextBox 17">
            <a:extLst>
              <a:ext uri="{FF2B5EF4-FFF2-40B4-BE49-F238E27FC236}">
                <a16:creationId xmlns:a16="http://schemas.microsoft.com/office/drawing/2014/main" id="{43CAA88C-1A87-9798-7B1D-EAA940070DDE}"/>
              </a:ext>
            </a:extLst>
          </xdr:cNvPr>
          <xdr:cNvSpPr txBox="1"/>
        </xdr:nvSpPr>
        <xdr:spPr>
          <a:xfrm rot="19211024">
            <a:off x="1191856" y="871022"/>
            <a:ext cx="125867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No-protein control</a:t>
            </a:r>
          </a:p>
        </xdr:txBody>
      </xdr:sp>
      <xdr:sp macro="" textlink="">
        <xdr:nvSpPr>
          <xdr:cNvPr id="191" name="TextBox 18">
            <a:extLst>
              <a:ext uri="{FF2B5EF4-FFF2-40B4-BE49-F238E27FC236}">
                <a16:creationId xmlns:a16="http://schemas.microsoft.com/office/drawing/2014/main" id="{03F4FC36-ED56-EDAE-E34F-AE97145B53E3}"/>
              </a:ext>
            </a:extLst>
          </xdr:cNvPr>
          <xdr:cNvSpPr txBox="1"/>
        </xdr:nvSpPr>
        <xdr:spPr>
          <a:xfrm rot="19211024">
            <a:off x="5063382" y="1150310"/>
            <a:ext cx="49244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T863</a:t>
            </a:r>
          </a:p>
        </xdr:txBody>
      </xdr:sp>
      <xdr:sp macro="" textlink="">
        <xdr:nvSpPr>
          <xdr:cNvPr id="192" name="TextBox 19">
            <a:extLst>
              <a:ext uri="{FF2B5EF4-FFF2-40B4-BE49-F238E27FC236}">
                <a16:creationId xmlns:a16="http://schemas.microsoft.com/office/drawing/2014/main" id="{C01CC3C0-1303-DFB9-9C43-D5AE804B4CB8}"/>
              </a:ext>
            </a:extLst>
          </xdr:cNvPr>
          <xdr:cNvSpPr txBox="1"/>
        </xdr:nvSpPr>
        <xdr:spPr>
          <a:xfrm rot="19211024">
            <a:off x="4759721" y="1003757"/>
            <a:ext cx="93326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DGAT1-IN-1</a:t>
            </a:r>
          </a:p>
        </xdr:txBody>
      </xdr:sp>
      <xdr:sp macro="" textlink="">
        <xdr:nvSpPr>
          <xdr:cNvPr id="193" name="TextBox 21">
            <a:extLst>
              <a:ext uri="{FF2B5EF4-FFF2-40B4-BE49-F238E27FC236}">
                <a16:creationId xmlns:a16="http://schemas.microsoft.com/office/drawing/2014/main" id="{DE4B0850-E203-8117-293A-518B6EFCEF80}"/>
              </a:ext>
            </a:extLst>
          </xdr:cNvPr>
          <xdr:cNvSpPr txBox="1"/>
        </xdr:nvSpPr>
        <xdr:spPr>
          <a:xfrm rot="19211024">
            <a:off x="5646034" y="1011384"/>
            <a:ext cx="87395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PI standard</a:t>
            </a:r>
          </a:p>
        </xdr:txBody>
      </xdr:sp>
      <xdr:sp macro="" textlink="">
        <xdr:nvSpPr>
          <xdr:cNvPr id="194" name="TextBox 22">
            <a:extLst>
              <a:ext uri="{FF2B5EF4-FFF2-40B4-BE49-F238E27FC236}">
                <a16:creationId xmlns:a16="http://schemas.microsoft.com/office/drawing/2014/main" id="{0262B0E0-DD1B-E910-7DF8-FDFBDEA3BED0}"/>
              </a:ext>
            </a:extLst>
          </xdr:cNvPr>
          <xdr:cNvSpPr txBox="1"/>
        </xdr:nvSpPr>
        <xdr:spPr>
          <a:xfrm>
            <a:off x="1208384" y="274035"/>
            <a:ext cx="174118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TLC – 50 µM Repeat 3</a:t>
            </a:r>
          </a:p>
        </xdr:txBody>
      </xdr:sp>
      <xdr:sp macro="" textlink="">
        <xdr:nvSpPr>
          <xdr:cNvPr id="195" name="TextBox 23">
            <a:extLst>
              <a:ext uri="{FF2B5EF4-FFF2-40B4-BE49-F238E27FC236}">
                <a16:creationId xmlns:a16="http://schemas.microsoft.com/office/drawing/2014/main" id="{32E7D758-FEB6-FF43-086A-C9BE11BB80E1}"/>
              </a:ext>
            </a:extLst>
          </xdr:cNvPr>
          <xdr:cNvSpPr txBox="1"/>
        </xdr:nvSpPr>
        <xdr:spPr>
          <a:xfrm>
            <a:off x="6187839" y="3065785"/>
            <a:ext cx="38183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-PI</a:t>
            </a:r>
          </a:p>
        </xdr:txBody>
      </xdr:sp>
      <xdr:sp macro="" textlink="">
        <xdr:nvSpPr>
          <xdr:cNvPr id="196" name="TextBox 24">
            <a:extLst>
              <a:ext uri="{FF2B5EF4-FFF2-40B4-BE49-F238E27FC236}">
                <a16:creationId xmlns:a16="http://schemas.microsoft.com/office/drawing/2014/main" id="{DC583DDA-D249-25E4-4724-E983926F3BFC}"/>
              </a:ext>
            </a:extLst>
          </xdr:cNvPr>
          <xdr:cNvSpPr txBox="1"/>
        </xdr:nvSpPr>
        <xdr:spPr>
          <a:xfrm>
            <a:off x="6173648" y="4775846"/>
            <a:ext cx="56137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-Start</a:t>
            </a:r>
          </a:p>
        </xdr:txBody>
      </xdr:sp>
      <xdr:sp macro="" textlink="">
        <xdr:nvSpPr>
          <xdr:cNvPr id="197" name="TextBox 27">
            <a:extLst>
              <a:ext uri="{FF2B5EF4-FFF2-40B4-BE49-F238E27FC236}">
                <a16:creationId xmlns:a16="http://schemas.microsoft.com/office/drawing/2014/main" id="{15D2100E-E051-6B04-D478-E8180490147E}"/>
              </a:ext>
            </a:extLst>
          </xdr:cNvPr>
          <xdr:cNvSpPr txBox="1"/>
        </xdr:nvSpPr>
        <xdr:spPr>
          <a:xfrm rot="19211024">
            <a:off x="5303546" y="1120926"/>
            <a:ext cx="679994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ATR101</a:t>
            </a:r>
          </a:p>
        </xdr:txBody>
      </xdr:sp>
    </xdr:grpSp>
    <xdr:clientData/>
  </xdr:twoCellAnchor>
  <xdr:twoCellAnchor>
    <xdr:from>
      <xdr:col>1</xdr:col>
      <xdr:colOff>0</xdr:colOff>
      <xdr:row>95</xdr:row>
      <xdr:rowOff>0</xdr:rowOff>
    </xdr:from>
    <xdr:to>
      <xdr:col>20</xdr:col>
      <xdr:colOff>73499</xdr:colOff>
      <xdr:row>123</xdr:row>
      <xdr:rowOff>50325</xdr:rowOff>
    </xdr:to>
    <xdr:grpSp>
      <xdr:nvGrpSpPr>
        <xdr:cNvPr id="198" name="Group 197">
          <a:extLst>
            <a:ext uri="{FF2B5EF4-FFF2-40B4-BE49-F238E27FC236}">
              <a16:creationId xmlns:a16="http://schemas.microsoft.com/office/drawing/2014/main" id="{81E787FA-563A-471B-EF2C-0B366F2B7E72}"/>
            </a:ext>
          </a:extLst>
        </xdr:cNvPr>
        <xdr:cNvGrpSpPr/>
      </xdr:nvGrpSpPr>
      <xdr:grpSpPr>
        <a:xfrm>
          <a:off x="638735" y="17257059"/>
          <a:ext cx="12213280" cy="5068655"/>
          <a:chOff x="327791" y="265082"/>
          <a:chExt cx="11655899" cy="5384325"/>
        </a:xfrm>
      </xdr:grpSpPr>
      <xdr:pic>
        <xdr:nvPicPr>
          <xdr:cNvPr id="199" name="Picture 198">
            <a:extLst>
              <a:ext uri="{FF2B5EF4-FFF2-40B4-BE49-F238E27FC236}">
                <a16:creationId xmlns:a16="http://schemas.microsoft.com/office/drawing/2014/main" id="{ACCB17AD-189C-1209-A7A9-EE5E25BD31E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721"/>
          <a:stretch/>
        </xdr:blipFill>
        <xdr:spPr>
          <a:xfrm>
            <a:off x="455512" y="1426127"/>
            <a:ext cx="4521666" cy="3790657"/>
          </a:xfrm>
          <a:prstGeom prst="rect">
            <a:avLst/>
          </a:prstGeom>
          <a:ln>
            <a:solidFill>
              <a:schemeClr val="bg1">
                <a:lumMod val="65000"/>
              </a:schemeClr>
            </a:solidFill>
          </a:ln>
        </xdr:spPr>
      </xdr:pic>
      <xdr:sp macro="" textlink="">
        <xdr:nvSpPr>
          <xdr:cNvPr id="200" name="TextBox 4">
            <a:extLst>
              <a:ext uri="{FF2B5EF4-FFF2-40B4-BE49-F238E27FC236}">
                <a16:creationId xmlns:a16="http://schemas.microsoft.com/office/drawing/2014/main" id="{E0210301-0F38-614A-BEDA-170C37F5A58D}"/>
              </a:ext>
            </a:extLst>
          </xdr:cNvPr>
          <xdr:cNvSpPr txBox="1"/>
        </xdr:nvSpPr>
        <xdr:spPr>
          <a:xfrm rot="19211024">
            <a:off x="640357" y="983715"/>
            <a:ext cx="107112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Vehicle control</a:t>
            </a:r>
          </a:p>
        </xdr:txBody>
      </xdr:sp>
      <xdr:sp macro="" textlink="">
        <xdr:nvSpPr>
          <xdr:cNvPr id="201" name="TextBox 5">
            <a:extLst>
              <a:ext uri="{FF2B5EF4-FFF2-40B4-BE49-F238E27FC236}">
                <a16:creationId xmlns:a16="http://schemas.microsoft.com/office/drawing/2014/main" id="{E3849E5A-DEF4-22B9-E9D9-69887DFE61FB}"/>
              </a:ext>
            </a:extLst>
          </xdr:cNvPr>
          <xdr:cNvSpPr txBox="1"/>
        </xdr:nvSpPr>
        <xdr:spPr>
          <a:xfrm rot="19211024">
            <a:off x="928867" y="1054837"/>
            <a:ext cx="79380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Sevenin-1</a:t>
            </a:r>
          </a:p>
        </xdr:txBody>
      </xdr:sp>
      <xdr:sp macro="" textlink="">
        <xdr:nvSpPr>
          <xdr:cNvPr id="202" name="TextBox 6">
            <a:extLst>
              <a:ext uri="{FF2B5EF4-FFF2-40B4-BE49-F238E27FC236}">
                <a16:creationId xmlns:a16="http://schemas.microsoft.com/office/drawing/2014/main" id="{FCED1787-1D37-80AD-DB50-CA8DB8B1C87C}"/>
              </a:ext>
            </a:extLst>
          </xdr:cNvPr>
          <xdr:cNvSpPr txBox="1"/>
        </xdr:nvSpPr>
        <xdr:spPr>
          <a:xfrm rot="19211024">
            <a:off x="1183439" y="1027439"/>
            <a:ext cx="79380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Sevenin-2</a:t>
            </a:r>
          </a:p>
        </xdr:txBody>
      </xdr:sp>
      <xdr:sp macro="" textlink="">
        <xdr:nvSpPr>
          <xdr:cNvPr id="203" name="TextBox 7">
            <a:extLst>
              <a:ext uri="{FF2B5EF4-FFF2-40B4-BE49-F238E27FC236}">
                <a16:creationId xmlns:a16="http://schemas.microsoft.com/office/drawing/2014/main" id="{8BD1FDC0-D246-8DDA-37AE-26164F496843}"/>
              </a:ext>
            </a:extLst>
          </xdr:cNvPr>
          <xdr:cNvSpPr txBox="1"/>
        </xdr:nvSpPr>
        <xdr:spPr>
          <a:xfrm rot="19211024">
            <a:off x="1397705" y="1066739"/>
            <a:ext cx="79380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Sevenin-6</a:t>
            </a:r>
          </a:p>
        </xdr:txBody>
      </xdr:sp>
      <xdr:sp macro="" textlink="">
        <xdr:nvSpPr>
          <xdr:cNvPr id="204" name="TextBox 8">
            <a:extLst>
              <a:ext uri="{FF2B5EF4-FFF2-40B4-BE49-F238E27FC236}">
                <a16:creationId xmlns:a16="http://schemas.microsoft.com/office/drawing/2014/main" id="{228A0006-C39F-E351-A680-348D2E6E6D0D}"/>
              </a:ext>
            </a:extLst>
          </xdr:cNvPr>
          <xdr:cNvSpPr txBox="1"/>
        </xdr:nvSpPr>
        <xdr:spPr>
          <a:xfrm rot="19211024">
            <a:off x="1682105" y="1043050"/>
            <a:ext cx="79380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Sevenin-7</a:t>
            </a:r>
          </a:p>
        </xdr:txBody>
      </xdr:sp>
      <xdr:sp macro="" textlink="">
        <xdr:nvSpPr>
          <xdr:cNvPr id="205" name="TextBox 9">
            <a:extLst>
              <a:ext uri="{FF2B5EF4-FFF2-40B4-BE49-F238E27FC236}">
                <a16:creationId xmlns:a16="http://schemas.microsoft.com/office/drawing/2014/main" id="{58A892E9-08AB-B232-F165-6633D33CBC59}"/>
              </a:ext>
            </a:extLst>
          </xdr:cNvPr>
          <xdr:cNvSpPr txBox="1"/>
        </xdr:nvSpPr>
        <xdr:spPr>
          <a:xfrm rot="19211024">
            <a:off x="1933284" y="1061257"/>
            <a:ext cx="79380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Sevenin-8</a:t>
            </a:r>
          </a:p>
        </xdr:txBody>
      </xdr:sp>
      <xdr:sp macro="" textlink="">
        <xdr:nvSpPr>
          <xdr:cNvPr id="206" name="TextBox 10">
            <a:extLst>
              <a:ext uri="{FF2B5EF4-FFF2-40B4-BE49-F238E27FC236}">
                <a16:creationId xmlns:a16="http://schemas.microsoft.com/office/drawing/2014/main" id="{07791E42-CE19-9755-ED38-A28BBFF7350A}"/>
              </a:ext>
            </a:extLst>
          </xdr:cNvPr>
          <xdr:cNvSpPr txBox="1"/>
        </xdr:nvSpPr>
        <xdr:spPr>
          <a:xfrm rot="19211024">
            <a:off x="2147875" y="1066739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Sevenin-10</a:t>
            </a:r>
          </a:p>
        </xdr:txBody>
      </xdr:sp>
      <xdr:sp macro="" textlink="">
        <xdr:nvSpPr>
          <xdr:cNvPr id="207" name="TextBox 11">
            <a:extLst>
              <a:ext uri="{FF2B5EF4-FFF2-40B4-BE49-F238E27FC236}">
                <a16:creationId xmlns:a16="http://schemas.microsoft.com/office/drawing/2014/main" id="{E66356A9-3782-B9AA-7CB1-4B1DE31F5993}"/>
              </a:ext>
            </a:extLst>
          </xdr:cNvPr>
          <xdr:cNvSpPr txBox="1"/>
        </xdr:nvSpPr>
        <xdr:spPr>
          <a:xfrm rot="19211024">
            <a:off x="2442593" y="1053042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Sevenin-13</a:t>
            </a:r>
          </a:p>
        </xdr:txBody>
      </xdr:sp>
      <xdr:sp macro="" textlink="">
        <xdr:nvSpPr>
          <xdr:cNvPr id="208" name="TextBox 12">
            <a:extLst>
              <a:ext uri="{FF2B5EF4-FFF2-40B4-BE49-F238E27FC236}">
                <a16:creationId xmlns:a16="http://schemas.microsoft.com/office/drawing/2014/main" id="{DBC927C8-8409-F9C8-DBEA-658F5387B64D}"/>
              </a:ext>
            </a:extLst>
          </xdr:cNvPr>
          <xdr:cNvSpPr txBox="1"/>
        </xdr:nvSpPr>
        <xdr:spPr>
          <a:xfrm rot="19211024">
            <a:off x="2686009" y="1036473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Sevenin-16</a:t>
            </a:r>
          </a:p>
        </xdr:txBody>
      </xdr:sp>
      <xdr:sp macro="" textlink="">
        <xdr:nvSpPr>
          <xdr:cNvPr id="209" name="TextBox 13">
            <a:extLst>
              <a:ext uri="{FF2B5EF4-FFF2-40B4-BE49-F238E27FC236}">
                <a16:creationId xmlns:a16="http://schemas.microsoft.com/office/drawing/2014/main" id="{6646137D-1243-411E-430F-7F49366F918E}"/>
              </a:ext>
            </a:extLst>
          </xdr:cNvPr>
          <xdr:cNvSpPr txBox="1"/>
        </xdr:nvSpPr>
        <xdr:spPr>
          <a:xfrm rot="19211024">
            <a:off x="2918111" y="1028247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Sevenin-19</a:t>
            </a:r>
          </a:p>
        </xdr:txBody>
      </xdr:sp>
      <xdr:sp macro="" textlink="">
        <xdr:nvSpPr>
          <xdr:cNvPr id="210" name="TextBox 14">
            <a:extLst>
              <a:ext uri="{FF2B5EF4-FFF2-40B4-BE49-F238E27FC236}">
                <a16:creationId xmlns:a16="http://schemas.microsoft.com/office/drawing/2014/main" id="{BB8FBAE2-2DF5-D6C0-C74A-FE102F6A3880}"/>
              </a:ext>
            </a:extLst>
          </xdr:cNvPr>
          <xdr:cNvSpPr txBox="1"/>
        </xdr:nvSpPr>
        <xdr:spPr>
          <a:xfrm rot="19211024">
            <a:off x="3143127" y="1012145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Sevenin-20</a:t>
            </a:r>
          </a:p>
        </xdr:txBody>
      </xdr:sp>
      <xdr:sp macro="" textlink="">
        <xdr:nvSpPr>
          <xdr:cNvPr id="211" name="TextBox 15">
            <a:extLst>
              <a:ext uri="{FF2B5EF4-FFF2-40B4-BE49-F238E27FC236}">
                <a16:creationId xmlns:a16="http://schemas.microsoft.com/office/drawing/2014/main" id="{24E8C5FE-A89C-5A26-45B8-F779A1C06FCD}"/>
              </a:ext>
            </a:extLst>
          </xdr:cNvPr>
          <xdr:cNvSpPr txBox="1"/>
        </xdr:nvSpPr>
        <xdr:spPr>
          <a:xfrm rot="19211024">
            <a:off x="3411061" y="1021314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Sevenin-21</a:t>
            </a:r>
          </a:p>
        </xdr:txBody>
      </xdr:sp>
      <xdr:sp macro="" textlink="">
        <xdr:nvSpPr>
          <xdr:cNvPr id="212" name="TextBox 16">
            <a:extLst>
              <a:ext uri="{FF2B5EF4-FFF2-40B4-BE49-F238E27FC236}">
                <a16:creationId xmlns:a16="http://schemas.microsoft.com/office/drawing/2014/main" id="{5BEBE69B-FFF4-FD3E-B23A-96960AB2F78D}"/>
              </a:ext>
            </a:extLst>
          </xdr:cNvPr>
          <xdr:cNvSpPr txBox="1"/>
        </xdr:nvSpPr>
        <xdr:spPr>
          <a:xfrm rot="19211024">
            <a:off x="3628701" y="1048631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Sevenin-22</a:t>
            </a:r>
          </a:p>
        </xdr:txBody>
      </xdr:sp>
      <xdr:sp macro="" textlink="">
        <xdr:nvSpPr>
          <xdr:cNvPr id="213" name="TextBox 17">
            <a:extLst>
              <a:ext uri="{FF2B5EF4-FFF2-40B4-BE49-F238E27FC236}">
                <a16:creationId xmlns:a16="http://schemas.microsoft.com/office/drawing/2014/main" id="{2E3B2DB9-DCEA-82EC-ED37-CC0E98133A89}"/>
              </a:ext>
            </a:extLst>
          </xdr:cNvPr>
          <xdr:cNvSpPr txBox="1"/>
        </xdr:nvSpPr>
        <xdr:spPr>
          <a:xfrm rot="19211024">
            <a:off x="327791" y="879411"/>
            <a:ext cx="125867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No-protein control</a:t>
            </a:r>
          </a:p>
        </xdr:txBody>
      </xdr:sp>
      <xdr:sp macro="" textlink="">
        <xdr:nvSpPr>
          <xdr:cNvPr id="214" name="TextBox 21">
            <a:extLst>
              <a:ext uri="{FF2B5EF4-FFF2-40B4-BE49-F238E27FC236}">
                <a16:creationId xmlns:a16="http://schemas.microsoft.com/office/drawing/2014/main" id="{5C4FBF45-49E3-2B5B-72C5-FCF8F297CB53}"/>
              </a:ext>
            </a:extLst>
          </xdr:cNvPr>
          <xdr:cNvSpPr txBox="1"/>
        </xdr:nvSpPr>
        <xdr:spPr>
          <a:xfrm rot="19211024">
            <a:off x="4596453" y="975815"/>
            <a:ext cx="87395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PI standard</a:t>
            </a:r>
          </a:p>
        </xdr:txBody>
      </xdr:sp>
      <xdr:sp macro="" textlink="">
        <xdr:nvSpPr>
          <xdr:cNvPr id="215" name="TextBox 22">
            <a:extLst>
              <a:ext uri="{FF2B5EF4-FFF2-40B4-BE49-F238E27FC236}">
                <a16:creationId xmlns:a16="http://schemas.microsoft.com/office/drawing/2014/main" id="{C69F9786-6214-C2FA-B979-90D9D4D39C86}"/>
              </a:ext>
            </a:extLst>
          </xdr:cNvPr>
          <xdr:cNvSpPr txBox="1"/>
        </xdr:nvSpPr>
        <xdr:spPr>
          <a:xfrm>
            <a:off x="344319" y="282424"/>
            <a:ext cx="1656223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TLC – 5 µM Repeat 1</a:t>
            </a:r>
          </a:p>
        </xdr:txBody>
      </xdr:sp>
      <xdr:sp macro="" textlink="">
        <xdr:nvSpPr>
          <xdr:cNvPr id="216" name="TextBox 23">
            <a:extLst>
              <a:ext uri="{FF2B5EF4-FFF2-40B4-BE49-F238E27FC236}">
                <a16:creationId xmlns:a16="http://schemas.microsoft.com/office/drawing/2014/main" id="{7DC236FE-3F1D-FD62-5CF1-D885DADCCDAF}"/>
              </a:ext>
            </a:extLst>
          </xdr:cNvPr>
          <xdr:cNvSpPr txBox="1"/>
        </xdr:nvSpPr>
        <xdr:spPr>
          <a:xfrm>
            <a:off x="4925129" y="3441502"/>
            <a:ext cx="38183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-PI</a:t>
            </a:r>
          </a:p>
        </xdr:txBody>
      </xdr:sp>
      <xdr:sp macro="" textlink="">
        <xdr:nvSpPr>
          <xdr:cNvPr id="217" name="TextBox 24">
            <a:extLst>
              <a:ext uri="{FF2B5EF4-FFF2-40B4-BE49-F238E27FC236}">
                <a16:creationId xmlns:a16="http://schemas.microsoft.com/office/drawing/2014/main" id="{38836C45-1C38-857C-2ABF-46A01FBEB4CC}"/>
              </a:ext>
            </a:extLst>
          </xdr:cNvPr>
          <xdr:cNvSpPr txBox="1"/>
        </xdr:nvSpPr>
        <xdr:spPr>
          <a:xfrm>
            <a:off x="4925129" y="4784236"/>
            <a:ext cx="56137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-Start</a:t>
            </a:r>
          </a:p>
        </xdr:txBody>
      </xdr:sp>
      <xdr:pic>
        <xdr:nvPicPr>
          <xdr:cNvPr id="218" name="Picture 217">
            <a:extLst>
              <a:ext uri="{FF2B5EF4-FFF2-40B4-BE49-F238E27FC236}">
                <a16:creationId xmlns:a16="http://schemas.microsoft.com/office/drawing/2014/main" id="{4630B81B-EE62-BAC8-76D3-D961F8B53F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6780198" y="1426126"/>
            <a:ext cx="4645608" cy="4223281"/>
          </a:xfrm>
          <a:prstGeom prst="rect">
            <a:avLst/>
          </a:prstGeom>
          <a:ln>
            <a:solidFill>
              <a:schemeClr val="bg1">
                <a:lumMod val="65000"/>
              </a:schemeClr>
            </a:solidFill>
          </a:ln>
        </xdr:spPr>
      </xdr:pic>
      <xdr:sp macro="" textlink="">
        <xdr:nvSpPr>
          <xdr:cNvPr id="219" name="TextBox 27">
            <a:extLst>
              <a:ext uri="{FF2B5EF4-FFF2-40B4-BE49-F238E27FC236}">
                <a16:creationId xmlns:a16="http://schemas.microsoft.com/office/drawing/2014/main" id="{345EBB32-83A6-08DD-41FB-95959C344D76}"/>
              </a:ext>
            </a:extLst>
          </xdr:cNvPr>
          <xdr:cNvSpPr txBox="1"/>
        </xdr:nvSpPr>
        <xdr:spPr>
          <a:xfrm rot="19211024">
            <a:off x="6666794" y="1002619"/>
            <a:ext cx="87395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PI standard</a:t>
            </a:r>
          </a:p>
        </xdr:txBody>
      </xdr:sp>
      <xdr:sp macro="" textlink="">
        <xdr:nvSpPr>
          <xdr:cNvPr id="220" name="TextBox 28">
            <a:extLst>
              <a:ext uri="{FF2B5EF4-FFF2-40B4-BE49-F238E27FC236}">
                <a16:creationId xmlns:a16="http://schemas.microsoft.com/office/drawing/2014/main" id="{C68CEAE5-A998-053F-08DC-AFC2494D2F3E}"/>
              </a:ext>
            </a:extLst>
          </xdr:cNvPr>
          <xdr:cNvSpPr txBox="1"/>
        </xdr:nvSpPr>
        <xdr:spPr>
          <a:xfrm rot="19211024">
            <a:off x="7180810" y="975223"/>
            <a:ext cx="107112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Vehicle control</a:t>
            </a:r>
          </a:p>
        </xdr:txBody>
      </xdr:sp>
      <xdr:sp macro="" textlink="">
        <xdr:nvSpPr>
          <xdr:cNvPr id="221" name="TextBox 29">
            <a:extLst>
              <a:ext uri="{FF2B5EF4-FFF2-40B4-BE49-F238E27FC236}">
                <a16:creationId xmlns:a16="http://schemas.microsoft.com/office/drawing/2014/main" id="{B6619E25-7C0F-7958-955E-B21CD01D0B06}"/>
              </a:ext>
            </a:extLst>
          </xdr:cNvPr>
          <xdr:cNvSpPr txBox="1"/>
        </xdr:nvSpPr>
        <xdr:spPr>
          <a:xfrm rot="19211024">
            <a:off x="7484981" y="1037495"/>
            <a:ext cx="79380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Sevenin-1</a:t>
            </a:r>
          </a:p>
        </xdr:txBody>
      </xdr:sp>
      <xdr:sp macro="" textlink="">
        <xdr:nvSpPr>
          <xdr:cNvPr id="222" name="TextBox 30">
            <a:extLst>
              <a:ext uri="{FF2B5EF4-FFF2-40B4-BE49-F238E27FC236}">
                <a16:creationId xmlns:a16="http://schemas.microsoft.com/office/drawing/2014/main" id="{359F314E-AE9A-0EE0-7FA3-CBC9CBB9F610}"/>
              </a:ext>
            </a:extLst>
          </xdr:cNvPr>
          <xdr:cNvSpPr txBox="1"/>
        </xdr:nvSpPr>
        <xdr:spPr>
          <a:xfrm rot="19211024">
            <a:off x="7739553" y="1010097"/>
            <a:ext cx="79380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Sevenin-2</a:t>
            </a:r>
          </a:p>
        </xdr:txBody>
      </xdr:sp>
      <xdr:sp macro="" textlink="">
        <xdr:nvSpPr>
          <xdr:cNvPr id="223" name="TextBox 31">
            <a:extLst>
              <a:ext uri="{FF2B5EF4-FFF2-40B4-BE49-F238E27FC236}">
                <a16:creationId xmlns:a16="http://schemas.microsoft.com/office/drawing/2014/main" id="{EC10073C-8C59-780E-6F30-5A866D6FDE03}"/>
              </a:ext>
            </a:extLst>
          </xdr:cNvPr>
          <xdr:cNvSpPr txBox="1"/>
        </xdr:nvSpPr>
        <xdr:spPr>
          <a:xfrm rot="19211024">
            <a:off x="7953819" y="1049397"/>
            <a:ext cx="79380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Sevenin-6</a:t>
            </a:r>
          </a:p>
        </xdr:txBody>
      </xdr:sp>
      <xdr:sp macro="" textlink="">
        <xdr:nvSpPr>
          <xdr:cNvPr id="224" name="TextBox 32">
            <a:extLst>
              <a:ext uri="{FF2B5EF4-FFF2-40B4-BE49-F238E27FC236}">
                <a16:creationId xmlns:a16="http://schemas.microsoft.com/office/drawing/2014/main" id="{545E2441-17C9-E9F0-6AB7-A8ADF739A754}"/>
              </a:ext>
            </a:extLst>
          </xdr:cNvPr>
          <xdr:cNvSpPr txBox="1"/>
        </xdr:nvSpPr>
        <xdr:spPr>
          <a:xfrm rot="19211024">
            <a:off x="8238219" y="1025708"/>
            <a:ext cx="79380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Sevenin-7</a:t>
            </a:r>
          </a:p>
        </xdr:txBody>
      </xdr:sp>
      <xdr:sp macro="" textlink="">
        <xdr:nvSpPr>
          <xdr:cNvPr id="225" name="TextBox 33">
            <a:extLst>
              <a:ext uri="{FF2B5EF4-FFF2-40B4-BE49-F238E27FC236}">
                <a16:creationId xmlns:a16="http://schemas.microsoft.com/office/drawing/2014/main" id="{AEDCCA09-8873-EBC5-5B35-D4AA01956F73}"/>
              </a:ext>
            </a:extLst>
          </xdr:cNvPr>
          <xdr:cNvSpPr txBox="1"/>
        </xdr:nvSpPr>
        <xdr:spPr>
          <a:xfrm rot="19211024">
            <a:off x="8458189" y="1037770"/>
            <a:ext cx="79380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Sevenin-8</a:t>
            </a:r>
          </a:p>
        </xdr:txBody>
      </xdr:sp>
      <xdr:sp macro="" textlink="">
        <xdr:nvSpPr>
          <xdr:cNvPr id="226" name="TextBox 34">
            <a:extLst>
              <a:ext uri="{FF2B5EF4-FFF2-40B4-BE49-F238E27FC236}">
                <a16:creationId xmlns:a16="http://schemas.microsoft.com/office/drawing/2014/main" id="{36A78FEF-8148-9A1C-3D70-33BF664ACA7C}"/>
              </a:ext>
            </a:extLst>
          </xdr:cNvPr>
          <xdr:cNvSpPr txBox="1"/>
        </xdr:nvSpPr>
        <xdr:spPr>
          <a:xfrm rot="19211024">
            <a:off x="8658229" y="1033817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Sevenin-10</a:t>
            </a:r>
          </a:p>
        </xdr:txBody>
      </xdr:sp>
      <xdr:sp macro="" textlink="">
        <xdr:nvSpPr>
          <xdr:cNvPr id="227" name="TextBox 35">
            <a:extLst>
              <a:ext uri="{FF2B5EF4-FFF2-40B4-BE49-F238E27FC236}">
                <a16:creationId xmlns:a16="http://schemas.microsoft.com/office/drawing/2014/main" id="{9B7DA7D1-6CF4-5725-9970-EE10240C0F9B}"/>
              </a:ext>
            </a:extLst>
          </xdr:cNvPr>
          <xdr:cNvSpPr txBox="1"/>
        </xdr:nvSpPr>
        <xdr:spPr>
          <a:xfrm rot="19211024">
            <a:off x="8900040" y="1036024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Sevenin-13</a:t>
            </a:r>
          </a:p>
        </xdr:txBody>
      </xdr:sp>
      <xdr:sp macro="" textlink="">
        <xdr:nvSpPr>
          <xdr:cNvPr id="228" name="TextBox 36">
            <a:extLst>
              <a:ext uri="{FF2B5EF4-FFF2-40B4-BE49-F238E27FC236}">
                <a16:creationId xmlns:a16="http://schemas.microsoft.com/office/drawing/2014/main" id="{B0CE7D20-A96C-A92F-17AF-697997C320F1}"/>
              </a:ext>
            </a:extLst>
          </xdr:cNvPr>
          <xdr:cNvSpPr txBox="1"/>
        </xdr:nvSpPr>
        <xdr:spPr>
          <a:xfrm rot="19211024">
            <a:off x="9127165" y="1034921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Sevenin-16</a:t>
            </a:r>
          </a:p>
        </xdr:txBody>
      </xdr:sp>
      <xdr:sp macro="" textlink="">
        <xdr:nvSpPr>
          <xdr:cNvPr id="229" name="TextBox 37">
            <a:extLst>
              <a:ext uri="{FF2B5EF4-FFF2-40B4-BE49-F238E27FC236}">
                <a16:creationId xmlns:a16="http://schemas.microsoft.com/office/drawing/2014/main" id="{44D54694-0B4A-0B5B-F438-8F4965F524FA}"/>
              </a:ext>
            </a:extLst>
          </xdr:cNvPr>
          <xdr:cNvSpPr txBox="1"/>
        </xdr:nvSpPr>
        <xdr:spPr>
          <a:xfrm rot="19211024">
            <a:off x="9367723" y="1018929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Sevenin-19</a:t>
            </a:r>
          </a:p>
        </xdr:txBody>
      </xdr:sp>
      <xdr:sp macro="" textlink="">
        <xdr:nvSpPr>
          <xdr:cNvPr id="230" name="TextBox 38">
            <a:extLst>
              <a:ext uri="{FF2B5EF4-FFF2-40B4-BE49-F238E27FC236}">
                <a16:creationId xmlns:a16="http://schemas.microsoft.com/office/drawing/2014/main" id="{A78AD2E4-2131-36AB-1A32-504FC2037D9E}"/>
              </a:ext>
            </a:extLst>
          </xdr:cNvPr>
          <xdr:cNvSpPr txBox="1"/>
        </xdr:nvSpPr>
        <xdr:spPr>
          <a:xfrm rot="19211024">
            <a:off x="9601250" y="1025109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Sevenin-20</a:t>
            </a:r>
          </a:p>
        </xdr:txBody>
      </xdr:sp>
      <xdr:sp macro="" textlink="">
        <xdr:nvSpPr>
          <xdr:cNvPr id="231" name="TextBox 39">
            <a:extLst>
              <a:ext uri="{FF2B5EF4-FFF2-40B4-BE49-F238E27FC236}">
                <a16:creationId xmlns:a16="http://schemas.microsoft.com/office/drawing/2014/main" id="{43E99418-0008-52B4-5062-A1D02A8ADF04}"/>
              </a:ext>
            </a:extLst>
          </xdr:cNvPr>
          <xdr:cNvSpPr txBox="1"/>
        </xdr:nvSpPr>
        <xdr:spPr>
          <a:xfrm rot="19211024">
            <a:off x="9839548" y="1018929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Sevenin-21</a:t>
            </a:r>
          </a:p>
        </xdr:txBody>
      </xdr:sp>
      <xdr:sp macro="" textlink="">
        <xdr:nvSpPr>
          <xdr:cNvPr id="232" name="TextBox 40">
            <a:extLst>
              <a:ext uri="{FF2B5EF4-FFF2-40B4-BE49-F238E27FC236}">
                <a16:creationId xmlns:a16="http://schemas.microsoft.com/office/drawing/2014/main" id="{57C361BA-7DB9-5123-5B1C-27D1FDF96FF3}"/>
              </a:ext>
            </a:extLst>
          </xdr:cNvPr>
          <xdr:cNvSpPr txBox="1"/>
        </xdr:nvSpPr>
        <xdr:spPr>
          <a:xfrm rot="19211024">
            <a:off x="10086656" y="1032945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Sevenin-22</a:t>
            </a:r>
          </a:p>
        </xdr:txBody>
      </xdr:sp>
      <xdr:sp macro="" textlink="">
        <xdr:nvSpPr>
          <xdr:cNvPr id="233" name="TextBox 41">
            <a:extLst>
              <a:ext uri="{FF2B5EF4-FFF2-40B4-BE49-F238E27FC236}">
                <a16:creationId xmlns:a16="http://schemas.microsoft.com/office/drawing/2014/main" id="{30FFCBFF-37DE-15FF-DBF6-137EDD42B73F}"/>
              </a:ext>
            </a:extLst>
          </xdr:cNvPr>
          <xdr:cNvSpPr txBox="1"/>
        </xdr:nvSpPr>
        <xdr:spPr>
          <a:xfrm rot="19211024">
            <a:off x="6891372" y="909104"/>
            <a:ext cx="125867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No-protein control</a:t>
            </a:r>
          </a:p>
        </xdr:txBody>
      </xdr:sp>
      <xdr:sp macro="" textlink="">
        <xdr:nvSpPr>
          <xdr:cNvPr id="234" name="TextBox 42">
            <a:extLst>
              <a:ext uri="{FF2B5EF4-FFF2-40B4-BE49-F238E27FC236}">
                <a16:creationId xmlns:a16="http://schemas.microsoft.com/office/drawing/2014/main" id="{AE2F763F-52E2-ECA0-D393-558A15F0CE0B}"/>
              </a:ext>
            </a:extLst>
          </xdr:cNvPr>
          <xdr:cNvSpPr txBox="1"/>
        </xdr:nvSpPr>
        <xdr:spPr>
          <a:xfrm rot="19211024">
            <a:off x="10374998" y="1134591"/>
            <a:ext cx="49244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T863</a:t>
            </a:r>
          </a:p>
        </xdr:txBody>
      </xdr:sp>
      <xdr:sp macro="" textlink="">
        <xdr:nvSpPr>
          <xdr:cNvPr id="235" name="TextBox 43">
            <a:extLst>
              <a:ext uri="{FF2B5EF4-FFF2-40B4-BE49-F238E27FC236}">
                <a16:creationId xmlns:a16="http://schemas.microsoft.com/office/drawing/2014/main" id="{9EAC89A7-60FB-5FBE-A2E2-1EFD2A6997A0}"/>
              </a:ext>
            </a:extLst>
          </xdr:cNvPr>
          <xdr:cNvSpPr txBox="1"/>
        </xdr:nvSpPr>
        <xdr:spPr>
          <a:xfrm rot="19211024">
            <a:off x="10527137" y="995721"/>
            <a:ext cx="93326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DGAT1-IN-1</a:t>
            </a:r>
          </a:p>
        </xdr:txBody>
      </xdr:sp>
      <xdr:sp macro="" textlink="">
        <xdr:nvSpPr>
          <xdr:cNvPr id="236" name="TextBox 45">
            <a:extLst>
              <a:ext uri="{FF2B5EF4-FFF2-40B4-BE49-F238E27FC236}">
                <a16:creationId xmlns:a16="http://schemas.microsoft.com/office/drawing/2014/main" id="{E8CDAFFC-8C44-4A72-DCED-08B2C4C548ED}"/>
              </a:ext>
            </a:extLst>
          </xdr:cNvPr>
          <xdr:cNvSpPr txBox="1"/>
        </xdr:nvSpPr>
        <xdr:spPr>
          <a:xfrm rot="19211024">
            <a:off x="11109733" y="1002618"/>
            <a:ext cx="87395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PI standard</a:t>
            </a:r>
          </a:p>
        </xdr:txBody>
      </xdr:sp>
      <xdr:sp macro="" textlink="">
        <xdr:nvSpPr>
          <xdr:cNvPr id="237" name="TextBox 46">
            <a:extLst>
              <a:ext uri="{FF2B5EF4-FFF2-40B4-BE49-F238E27FC236}">
                <a16:creationId xmlns:a16="http://schemas.microsoft.com/office/drawing/2014/main" id="{CA1FAC30-4D46-ECC4-1DA2-4300FA67AB18}"/>
              </a:ext>
            </a:extLst>
          </xdr:cNvPr>
          <xdr:cNvSpPr txBox="1"/>
        </xdr:nvSpPr>
        <xdr:spPr>
          <a:xfrm>
            <a:off x="6900433" y="265082"/>
            <a:ext cx="1656223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TLC – 5 µM Repeat 2</a:t>
            </a:r>
          </a:p>
        </xdr:txBody>
      </xdr:sp>
      <xdr:sp macro="" textlink="">
        <xdr:nvSpPr>
          <xdr:cNvPr id="238" name="TextBox 47">
            <a:extLst>
              <a:ext uri="{FF2B5EF4-FFF2-40B4-BE49-F238E27FC236}">
                <a16:creationId xmlns:a16="http://schemas.microsoft.com/office/drawing/2014/main" id="{FC6AFA3E-517F-12C7-86FE-CD15AAA2F5FD}"/>
              </a:ext>
            </a:extLst>
          </xdr:cNvPr>
          <xdr:cNvSpPr txBox="1"/>
        </xdr:nvSpPr>
        <xdr:spPr>
          <a:xfrm>
            <a:off x="11355793" y="3656201"/>
            <a:ext cx="38183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-PI</a:t>
            </a:r>
          </a:p>
        </xdr:txBody>
      </xdr:sp>
      <xdr:sp macro="" textlink="">
        <xdr:nvSpPr>
          <xdr:cNvPr id="239" name="TextBox 48">
            <a:extLst>
              <a:ext uri="{FF2B5EF4-FFF2-40B4-BE49-F238E27FC236}">
                <a16:creationId xmlns:a16="http://schemas.microsoft.com/office/drawing/2014/main" id="{6DA73413-9A5F-25E0-8564-17A81F658AE6}"/>
              </a:ext>
            </a:extLst>
          </xdr:cNvPr>
          <xdr:cNvSpPr txBox="1"/>
        </xdr:nvSpPr>
        <xdr:spPr>
          <a:xfrm>
            <a:off x="11402279" y="5078284"/>
            <a:ext cx="56137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-Start</a:t>
            </a:r>
          </a:p>
        </xdr:txBody>
      </xdr:sp>
      <xdr:sp macro="" textlink="">
        <xdr:nvSpPr>
          <xdr:cNvPr id="240" name="TextBox 50">
            <a:extLst>
              <a:ext uri="{FF2B5EF4-FFF2-40B4-BE49-F238E27FC236}">
                <a16:creationId xmlns:a16="http://schemas.microsoft.com/office/drawing/2014/main" id="{B5714C65-D487-A95C-E524-6F6D94B7D2D4}"/>
              </a:ext>
            </a:extLst>
          </xdr:cNvPr>
          <xdr:cNvSpPr txBox="1"/>
        </xdr:nvSpPr>
        <xdr:spPr>
          <a:xfrm rot="19211024">
            <a:off x="10805178" y="1077622"/>
            <a:ext cx="679994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ATR101</a:t>
            </a:r>
          </a:p>
        </xdr:txBody>
      </xdr:sp>
    </xdr:grpSp>
    <xdr:clientData/>
  </xdr:twoCellAnchor>
  <xdr:twoCellAnchor>
    <xdr:from>
      <xdr:col>21</xdr:col>
      <xdr:colOff>581025</xdr:colOff>
      <xdr:row>94</xdr:row>
      <xdr:rowOff>85725</xdr:rowOff>
    </xdr:from>
    <xdr:to>
      <xdr:col>39</xdr:col>
      <xdr:colOff>128384</xdr:colOff>
      <xdr:row>123</xdr:row>
      <xdr:rowOff>12130</xdr:rowOff>
    </xdr:to>
    <xdr:grpSp>
      <xdr:nvGrpSpPr>
        <xdr:cNvPr id="241" name="Group 240">
          <a:extLst>
            <a:ext uri="{FF2B5EF4-FFF2-40B4-BE49-F238E27FC236}">
              <a16:creationId xmlns:a16="http://schemas.microsoft.com/office/drawing/2014/main" id="{FCF34424-E1DF-5A80-C18B-B0BA8BAB9563}"/>
            </a:ext>
          </a:extLst>
        </xdr:cNvPr>
        <xdr:cNvGrpSpPr/>
      </xdr:nvGrpSpPr>
      <xdr:grpSpPr>
        <a:xfrm>
          <a:off x="13992561" y="17161585"/>
          <a:ext cx="11050309" cy="5125934"/>
          <a:chOff x="410774" y="325056"/>
          <a:chExt cx="10520159" cy="5450905"/>
        </a:xfrm>
      </xdr:grpSpPr>
      <xdr:pic>
        <xdr:nvPicPr>
          <xdr:cNvPr id="242" name="Picture 241">
            <a:extLst>
              <a:ext uri="{FF2B5EF4-FFF2-40B4-BE49-F238E27FC236}">
                <a16:creationId xmlns:a16="http://schemas.microsoft.com/office/drawing/2014/main" id="{6C0DDA62-AE17-5CD6-63FB-2E12291A3F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497721" y="1542681"/>
            <a:ext cx="5002275" cy="4233280"/>
          </a:xfrm>
          <a:prstGeom prst="rect">
            <a:avLst/>
          </a:prstGeom>
          <a:ln>
            <a:solidFill>
              <a:schemeClr val="bg1">
                <a:lumMod val="65000"/>
              </a:schemeClr>
            </a:solidFill>
          </a:ln>
        </xdr:spPr>
      </xdr:pic>
      <xdr:sp macro="" textlink="">
        <xdr:nvSpPr>
          <xdr:cNvPr id="243" name="TextBox 3">
            <a:extLst>
              <a:ext uri="{FF2B5EF4-FFF2-40B4-BE49-F238E27FC236}">
                <a16:creationId xmlns:a16="http://schemas.microsoft.com/office/drawing/2014/main" id="{FB593A45-B1E1-619B-112C-1188D45320D6}"/>
              </a:ext>
            </a:extLst>
          </xdr:cNvPr>
          <xdr:cNvSpPr txBox="1"/>
        </xdr:nvSpPr>
        <xdr:spPr>
          <a:xfrm rot="19211024">
            <a:off x="410774" y="1109299"/>
            <a:ext cx="87395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PI standard</a:t>
            </a:r>
          </a:p>
        </xdr:txBody>
      </xdr:sp>
      <xdr:sp macro="" textlink="">
        <xdr:nvSpPr>
          <xdr:cNvPr id="244" name="TextBox 4">
            <a:extLst>
              <a:ext uri="{FF2B5EF4-FFF2-40B4-BE49-F238E27FC236}">
                <a16:creationId xmlns:a16="http://schemas.microsoft.com/office/drawing/2014/main" id="{5CA13EAE-27C8-0DB0-44DD-4B68EC98602F}"/>
              </a:ext>
            </a:extLst>
          </xdr:cNvPr>
          <xdr:cNvSpPr txBox="1"/>
        </xdr:nvSpPr>
        <xdr:spPr>
          <a:xfrm rot="19211024">
            <a:off x="924790" y="1081903"/>
            <a:ext cx="107112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Vehicle control</a:t>
            </a:r>
          </a:p>
        </xdr:txBody>
      </xdr:sp>
      <xdr:sp macro="" textlink="">
        <xdr:nvSpPr>
          <xdr:cNvPr id="245" name="TextBox 5">
            <a:extLst>
              <a:ext uri="{FF2B5EF4-FFF2-40B4-BE49-F238E27FC236}">
                <a16:creationId xmlns:a16="http://schemas.microsoft.com/office/drawing/2014/main" id="{7BAAE976-6ED1-A1E1-B2E1-9BCDC6ADCA07}"/>
              </a:ext>
            </a:extLst>
          </xdr:cNvPr>
          <xdr:cNvSpPr txBox="1"/>
        </xdr:nvSpPr>
        <xdr:spPr>
          <a:xfrm rot="19211024">
            <a:off x="1228961" y="1144175"/>
            <a:ext cx="79380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Sevenin-1</a:t>
            </a:r>
          </a:p>
        </xdr:txBody>
      </xdr:sp>
      <xdr:sp macro="" textlink="">
        <xdr:nvSpPr>
          <xdr:cNvPr id="246" name="TextBox 6">
            <a:extLst>
              <a:ext uri="{FF2B5EF4-FFF2-40B4-BE49-F238E27FC236}">
                <a16:creationId xmlns:a16="http://schemas.microsoft.com/office/drawing/2014/main" id="{C7EC7A46-C11C-3C32-1CF0-D4EBCB2BD068}"/>
              </a:ext>
            </a:extLst>
          </xdr:cNvPr>
          <xdr:cNvSpPr txBox="1"/>
        </xdr:nvSpPr>
        <xdr:spPr>
          <a:xfrm rot="19211024">
            <a:off x="1483533" y="1116777"/>
            <a:ext cx="79380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Sevenin-2</a:t>
            </a:r>
          </a:p>
        </xdr:txBody>
      </xdr:sp>
      <xdr:sp macro="" textlink="">
        <xdr:nvSpPr>
          <xdr:cNvPr id="247" name="TextBox 7">
            <a:extLst>
              <a:ext uri="{FF2B5EF4-FFF2-40B4-BE49-F238E27FC236}">
                <a16:creationId xmlns:a16="http://schemas.microsoft.com/office/drawing/2014/main" id="{A4E1BDAA-BE7E-7DE9-E64F-D008385B762C}"/>
              </a:ext>
            </a:extLst>
          </xdr:cNvPr>
          <xdr:cNvSpPr txBox="1"/>
        </xdr:nvSpPr>
        <xdr:spPr>
          <a:xfrm rot="19211024">
            <a:off x="1721399" y="1156077"/>
            <a:ext cx="79380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Sevenin-6</a:t>
            </a:r>
          </a:p>
        </xdr:txBody>
      </xdr:sp>
      <xdr:sp macro="" textlink="">
        <xdr:nvSpPr>
          <xdr:cNvPr id="248" name="TextBox 8">
            <a:extLst>
              <a:ext uri="{FF2B5EF4-FFF2-40B4-BE49-F238E27FC236}">
                <a16:creationId xmlns:a16="http://schemas.microsoft.com/office/drawing/2014/main" id="{9DB8333E-0AE2-18BF-CA49-F74907F934C5}"/>
              </a:ext>
            </a:extLst>
          </xdr:cNvPr>
          <xdr:cNvSpPr txBox="1"/>
        </xdr:nvSpPr>
        <xdr:spPr>
          <a:xfrm rot="19211024">
            <a:off x="2019777" y="1132642"/>
            <a:ext cx="79380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Sevenin-7</a:t>
            </a:r>
          </a:p>
        </xdr:txBody>
      </xdr:sp>
      <xdr:sp macro="" textlink="">
        <xdr:nvSpPr>
          <xdr:cNvPr id="249" name="TextBox 9">
            <a:extLst>
              <a:ext uri="{FF2B5EF4-FFF2-40B4-BE49-F238E27FC236}">
                <a16:creationId xmlns:a16="http://schemas.microsoft.com/office/drawing/2014/main" id="{446BB12D-02E9-AC19-8F15-213CC2492064}"/>
              </a:ext>
            </a:extLst>
          </xdr:cNvPr>
          <xdr:cNvSpPr txBox="1"/>
        </xdr:nvSpPr>
        <xdr:spPr>
          <a:xfrm rot="19211024">
            <a:off x="2271435" y="1137637"/>
            <a:ext cx="79380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Sevenin-8</a:t>
            </a:r>
          </a:p>
        </xdr:txBody>
      </xdr:sp>
      <xdr:sp macro="" textlink="">
        <xdr:nvSpPr>
          <xdr:cNvPr id="250" name="TextBox 10">
            <a:extLst>
              <a:ext uri="{FF2B5EF4-FFF2-40B4-BE49-F238E27FC236}">
                <a16:creationId xmlns:a16="http://schemas.microsoft.com/office/drawing/2014/main" id="{04FBCCB6-9DAA-5B40-03CF-ED6C4C77DEB5}"/>
              </a:ext>
            </a:extLst>
          </xdr:cNvPr>
          <xdr:cNvSpPr txBox="1"/>
        </xdr:nvSpPr>
        <xdr:spPr>
          <a:xfrm rot="19211024">
            <a:off x="2501307" y="1131956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Sevenin-10</a:t>
            </a:r>
          </a:p>
        </xdr:txBody>
      </xdr:sp>
      <xdr:sp macro="" textlink="">
        <xdr:nvSpPr>
          <xdr:cNvPr id="251" name="TextBox 11">
            <a:extLst>
              <a:ext uri="{FF2B5EF4-FFF2-40B4-BE49-F238E27FC236}">
                <a16:creationId xmlns:a16="http://schemas.microsoft.com/office/drawing/2014/main" id="{4F258944-CAFA-1CCB-4BF4-C12E13B7866C}"/>
              </a:ext>
            </a:extLst>
          </xdr:cNvPr>
          <xdr:cNvSpPr txBox="1"/>
        </xdr:nvSpPr>
        <xdr:spPr>
          <a:xfrm rot="19211024">
            <a:off x="2771861" y="1137637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Sevenin-13</a:t>
            </a:r>
          </a:p>
        </xdr:txBody>
      </xdr:sp>
      <xdr:sp macro="" textlink="">
        <xdr:nvSpPr>
          <xdr:cNvPr id="252" name="TextBox 12">
            <a:extLst>
              <a:ext uri="{FF2B5EF4-FFF2-40B4-BE49-F238E27FC236}">
                <a16:creationId xmlns:a16="http://schemas.microsoft.com/office/drawing/2014/main" id="{0062765D-6267-BA78-2A33-0E81ED323245}"/>
              </a:ext>
            </a:extLst>
          </xdr:cNvPr>
          <xdr:cNvSpPr txBox="1"/>
        </xdr:nvSpPr>
        <xdr:spPr>
          <a:xfrm rot="19211024">
            <a:off x="3031896" y="1116777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Sevenin-16</a:t>
            </a:r>
          </a:p>
        </xdr:txBody>
      </xdr:sp>
      <xdr:sp macro="" textlink="">
        <xdr:nvSpPr>
          <xdr:cNvPr id="253" name="TextBox 13">
            <a:extLst>
              <a:ext uri="{FF2B5EF4-FFF2-40B4-BE49-F238E27FC236}">
                <a16:creationId xmlns:a16="http://schemas.microsoft.com/office/drawing/2014/main" id="{8183A5FC-243B-1B00-359A-83E705978184}"/>
              </a:ext>
            </a:extLst>
          </xdr:cNvPr>
          <xdr:cNvSpPr txBox="1"/>
        </xdr:nvSpPr>
        <xdr:spPr>
          <a:xfrm rot="19211024">
            <a:off x="3256542" y="1108521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Sevenin-19</a:t>
            </a:r>
          </a:p>
        </xdr:txBody>
      </xdr:sp>
      <xdr:sp macro="" textlink="">
        <xdr:nvSpPr>
          <xdr:cNvPr id="254" name="TextBox 14">
            <a:extLst>
              <a:ext uri="{FF2B5EF4-FFF2-40B4-BE49-F238E27FC236}">
                <a16:creationId xmlns:a16="http://schemas.microsoft.com/office/drawing/2014/main" id="{9F10F305-BD96-0DAC-5F76-618438F474ED}"/>
              </a:ext>
            </a:extLst>
          </xdr:cNvPr>
          <xdr:cNvSpPr txBox="1"/>
        </xdr:nvSpPr>
        <xdr:spPr>
          <a:xfrm rot="19211024">
            <a:off x="3505552" y="1101993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Sevenin-20</a:t>
            </a:r>
          </a:p>
        </xdr:txBody>
      </xdr:sp>
      <xdr:sp macro="" textlink="">
        <xdr:nvSpPr>
          <xdr:cNvPr id="255" name="TextBox 15">
            <a:extLst>
              <a:ext uri="{FF2B5EF4-FFF2-40B4-BE49-F238E27FC236}">
                <a16:creationId xmlns:a16="http://schemas.microsoft.com/office/drawing/2014/main" id="{71B33F94-46D5-9BBE-1B27-FB944A7F4A0F}"/>
              </a:ext>
            </a:extLst>
          </xdr:cNvPr>
          <xdr:cNvSpPr txBox="1"/>
        </xdr:nvSpPr>
        <xdr:spPr>
          <a:xfrm rot="19211024">
            <a:off x="3760323" y="1108520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Sevenin-21</a:t>
            </a:r>
          </a:p>
        </xdr:txBody>
      </xdr:sp>
      <xdr:sp macro="" textlink="">
        <xdr:nvSpPr>
          <xdr:cNvPr id="256" name="TextBox 16">
            <a:extLst>
              <a:ext uri="{FF2B5EF4-FFF2-40B4-BE49-F238E27FC236}">
                <a16:creationId xmlns:a16="http://schemas.microsoft.com/office/drawing/2014/main" id="{5ED1D6CD-A30A-4D5B-FDDD-3AEB77F6D4CB}"/>
              </a:ext>
            </a:extLst>
          </xdr:cNvPr>
          <xdr:cNvSpPr txBox="1"/>
        </xdr:nvSpPr>
        <xdr:spPr>
          <a:xfrm rot="19211024">
            <a:off x="4038416" y="1116777"/>
            <a:ext cx="86914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Sevenin-22</a:t>
            </a:r>
          </a:p>
        </xdr:txBody>
      </xdr:sp>
      <xdr:sp macro="" textlink="">
        <xdr:nvSpPr>
          <xdr:cNvPr id="257" name="TextBox 17">
            <a:extLst>
              <a:ext uri="{FF2B5EF4-FFF2-40B4-BE49-F238E27FC236}">
                <a16:creationId xmlns:a16="http://schemas.microsoft.com/office/drawing/2014/main" id="{7A37332C-30B7-A804-E0FB-F12B8F43A31C}"/>
              </a:ext>
            </a:extLst>
          </xdr:cNvPr>
          <xdr:cNvSpPr txBox="1"/>
        </xdr:nvSpPr>
        <xdr:spPr>
          <a:xfrm rot="19211024">
            <a:off x="635352" y="1015784"/>
            <a:ext cx="125867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No-protein control</a:t>
            </a:r>
          </a:p>
        </xdr:txBody>
      </xdr:sp>
      <xdr:sp macro="" textlink="">
        <xdr:nvSpPr>
          <xdr:cNvPr id="258" name="TextBox 18">
            <a:extLst>
              <a:ext uri="{FF2B5EF4-FFF2-40B4-BE49-F238E27FC236}">
                <a16:creationId xmlns:a16="http://schemas.microsoft.com/office/drawing/2014/main" id="{66C7D027-5C48-EBD9-C8E3-0278DF166690}"/>
              </a:ext>
            </a:extLst>
          </xdr:cNvPr>
          <xdr:cNvSpPr txBox="1"/>
        </xdr:nvSpPr>
        <xdr:spPr>
          <a:xfrm rot="19211024">
            <a:off x="4348324" y="1236749"/>
            <a:ext cx="49244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T863</a:t>
            </a:r>
          </a:p>
        </xdr:txBody>
      </xdr:sp>
      <xdr:sp macro="" textlink="">
        <xdr:nvSpPr>
          <xdr:cNvPr id="259" name="TextBox 19">
            <a:extLst>
              <a:ext uri="{FF2B5EF4-FFF2-40B4-BE49-F238E27FC236}">
                <a16:creationId xmlns:a16="http://schemas.microsoft.com/office/drawing/2014/main" id="{A1CA0532-EA77-2CCD-98B7-3AEC1971C477}"/>
              </a:ext>
            </a:extLst>
          </xdr:cNvPr>
          <xdr:cNvSpPr txBox="1"/>
        </xdr:nvSpPr>
        <xdr:spPr>
          <a:xfrm rot="19211024">
            <a:off x="4577313" y="1072128"/>
            <a:ext cx="93326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DGAT1-IN-1</a:t>
            </a:r>
          </a:p>
        </xdr:txBody>
      </xdr:sp>
      <xdr:sp macro="" textlink="">
        <xdr:nvSpPr>
          <xdr:cNvPr id="260" name="TextBox 21">
            <a:extLst>
              <a:ext uri="{FF2B5EF4-FFF2-40B4-BE49-F238E27FC236}">
                <a16:creationId xmlns:a16="http://schemas.microsoft.com/office/drawing/2014/main" id="{B2AEEBDB-B8EB-694B-4E62-0FBE22F6DE1F}"/>
              </a:ext>
            </a:extLst>
          </xdr:cNvPr>
          <xdr:cNvSpPr txBox="1"/>
        </xdr:nvSpPr>
        <xdr:spPr>
          <a:xfrm rot="19211024">
            <a:off x="5124109" y="1109299"/>
            <a:ext cx="87395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PI standard</a:t>
            </a:r>
          </a:p>
        </xdr:txBody>
      </xdr:sp>
      <xdr:sp macro="" textlink="">
        <xdr:nvSpPr>
          <xdr:cNvPr id="261" name="TextBox 22">
            <a:extLst>
              <a:ext uri="{FF2B5EF4-FFF2-40B4-BE49-F238E27FC236}">
                <a16:creationId xmlns:a16="http://schemas.microsoft.com/office/drawing/2014/main" id="{55C3EA5F-5DE6-2914-F500-D12D7BC0131F}"/>
              </a:ext>
            </a:extLst>
          </xdr:cNvPr>
          <xdr:cNvSpPr txBox="1"/>
        </xdr:nvSpPr>
        <xdr:spPr>
          <a:xfrm>
            <a:off x="644413" y="371762"/>
            <a:ext cx="1656223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TLC – 5 µM Repeat 3</a:t>
            </a:r>
          </a:p>
        </xdr:txBody>
      </xdr:sp>
      <xdr:pic>
        <xdr:nvPicPr>
          <xdr:cNvPr id="262" name="Picture 261">
            <a:extLst>
              <a:ext uri="{FF2B5EF4-FFF2-40B4-BE49-F238E27FC236}">
                <a16:creationId xmlns:a16="http://schemas.microsoft.com/office/drawing/2014/main" id="{E0886CC0-C656-1E8E-E2E8-ED60C385DD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7446085" y="1542680"/>
            <a:ext cx="2942820" cy="4233279"/>
          </a:xfrm>
          <a:prstGeom prst="rect">
            <a:avLst/>
          </a:prstGeom>
          <a:ln>
            <a:solidFill>
              <a:schemeClr val="bg1">
                <a:lumMod val="65000"/>
              </a:schemeClr>
            </a:solidFill>
          </a:ln>
        </xdr:spPr>
      </xdr:pic>
      <xdr:sp macro="" textlink="">
        <xdr:nvSpPr>
          <xdr:cNvPr id="263" name="TextBox 25">
            <a:extLst>
              <a:ext uri="{FF2B5EF4-FFF2-40B4-BE49-F238E27FC236}">
                <a16:creationId xmlns:a16="http://schemas.microsoft.com/office/drawing/2014/main" id="{5B0E8CFE-76E6-A50C-5250-7005C6B6BEF6}"/>
              </a:ext>
            </a:extLst>
          </xdr:cNvPr>
          <xdr:cNvSpPr txBox="1"/>
        </xdr:nvSpPr>
        <xdr:spPr>
          <a:xfrm rot="19211024">
            <a:off x="7588424" y="1078806"/>
            <a:ext cx="87395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PI standard</a:t>
            </a:r>
          </a:p>
        </xdr:txBody>
      </xdr:sp>
      <xdr:sp macro="" textlink="">
        <xdr:nvSpPr>
          <xdr:cNvPr id="264" name="TextBox 26">
            <a:extLst>
              <a:ext uri="{FF2B5EF4-FFF2-40B4-BE49-F238E27FC236}">
                <a16:creationId xmlns:a16="http://schemas.microsoft.com/office/drawing/2014/main" id="{2A3264FA-66AA-8CF4-1D01-3504DAEB94C1}"/>
              </a:ext>
            </a:extLst>
          </xdr:cNvPr>
          <xdr:cNvSpPr txBox="1"/>
        </xdr:nvSpPr>
        <xdr:spPr>
          <a:xfrm rot="19211024">
            <a:off x="8111256" y="1037328"/>
            <a:ext cx="107112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Vehicle control</a:t>
            </a:r>
          </a:p>
        </xdr:txBody>
      </xdr:sp>
      <xdr:sp macro="" textlink="">
        <xdr:nvSpPr>
          <xdr:cNvPr id="265" name="TextBox 27">
            <a:extLst>
              <a:ext uri="{FF2B5EF4-FFF2-40B4-BE49-F238E27FC236}">
                <a16:creationId xmlns:a16="http://schemas.microsoft.com/office/drawing/2014/main" id="{5CA33BD5-02A3-457A-229C-70A9DEA8252A}"/>
              </a:ext>
            </a:extLst>
          </xdr:cNvPr>
          <xdr:cNvSpPr txBox="1"/>
        </xdr:nvSpPr>
        <xdr:spPr>
          <a:xfrm rot="19211024">
            <a:off x="7837123" y="967943"/>
            <a:ext cx="125867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No-protein control</a:t>
            </a:r>
          </a:p>
        </xdr:txBody>
      </xdr:sp>
      <xdr:sp macro="" textlink="">
        <xdr:nvSpPr>
          <xdr:cNvPr id="266" name="TextBox 28">
            <a:extLst>
              <a:ext uri="{FF2B5EF4-FFF2-40B4-BE49-F238E27FC236}">
                <a16:creationId xmlns:a16="http://schemas.microsoft.com/office/drawing/2014/main" id="{94BCA1F7-DAEF-0BC4-A721-6BCC86572C0C}"/>
              </a:ext>
            </a:extLst>
          </xdr:cNvPr>
          <xdr:cNvSpPr txBox="1"/>
        </xdr:nvSpPr>
        <xdr:spPr>
          <a:xfrm rot="19211024">
            <a:off x="8526882" y="1108520"/>
            <a:ext cx="56137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50 µM</a:t>
            </a:r>
          </a:p>
        </xdr:txBody>
      </xdr:sp>
      <xdr:sp macro="" textlink="">
        <xdr:nvSpPr>
          <xdr:cNvPr id="267" name="TextBox 29">
            <a:extLst>
              <a:ext uri="{FF2B5EF4-FFF2-40B4-BE49-F238E27FC236}">
                <a16:creationId xmlns:a16="http://schemas.microsoft.com/office/drawing/2014/main" id="{E16CD664-AC0F-2726-A548-1C7E78592FDB}"/>
              </a:ext>
            </a:extLst>
          </xdr:cNvPr>
          <xdr:cNvSpPr txBox="1"/>
        </xdr:nvSpPr>
        <xdr:spPr>
          <a:xfrm rot="19211024">
            <a:off x="8709066" y="1160442"/>
            <a:ext cx="56137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50 µM</a:t>
            </a:r>
          </a:p>
        </xdr:txBody>
      </xdr:sp>
      <xdr:sp macro="" textlink="">
        <xdr:nvSpPr>
          <xdr:cNvPr id="268" name="TextBox 30">
            <a:extLst>
              <a:ext uri="{FF2B5EF4-FFF2-40B4-BE49-F238E27FC236}">
                <a16:creationId xmlns:a16="http://schemas.microsoft.com/office/drawing/2014/main" id="{F3D81393-6508-0730-5AA1-4D7F3EA64E1E}"/>
              </a:ext>
            </a:extLst>
          </xdr:cNvPr>
          <xdr:cNvSpPr txBox="1"/>
        </xdr:nvSpPr>
        <xdr:spPr>
          <a:xfrm rot="19211024">
            <a:off x="8971203" y="1168685"/>
            <a:ext cx="56137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50 µM</a:t>
            </a:r>
          </a:p>
        </xdr:txBody>
      </xdr:sp>
      <xdr:sp macro="" textlink="">
        <xdr:nvSpPr>
          <xdr:cNvPr id="269" name="TextBox 32">
            <a:extLst>
              <a:ext uri="{FF2B5EF4-FFF2-40B4-BE49-F238E27FC236}">
                <a16:creationId xmlns:a16="http://schemas.microsoft.com/office/drawing/2014/main" id="{975E56EA-E7F9-7781-86DE-8A9BB0231B4E}"/>
              </a:ext>
            </a:extLst>
          </xdr:cNvPr>
          <xdr:cNvSpPr txBox="1"/>
        </xdr:nvSpPr>
        <xdr:spPr>
          <a:xfrm rot="19211024">
            <a:off x="9255503" y="1154517"/>
            <a:ext cx="486030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5 µM</a:t>
            </a:r>
          </a:p>
        </xdr:txBody>
      </xdr:sp>
      <xdr:sp macro="" textlink="">
        <xdr:nvSpPr>
          <xdr:cNvPr id="270" name="TextBox 33">
            <a:extLst>
              <a:ext uri="{FF2B5EF4-FFF2-40B4-BE49-F238E27FC236}">
                <a16:creationId xmlns:a16="http://schemas.microsoft.com/office/drawing/2014/main" id="{7B8D3C68-17F1-3E32-0F55-17E122BC23A4}"/>
              </a:ext>
            </a:extLst>
          </xdr:cNvPr>
          <xdr:cNvSpPr txBox="1"/>
        </xdr:nvSpPr>
        <xdr:spPr>
          <a:xfrm rot="19211024">
            <a:off x="9437687" y="1206439"/>
            <a:ext cx="486030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5 µM</a:t>
            </a:r>
          </a:p>
        </xdr:txBody>
      </xdr:sp>
      <xdr:sp macro="" textlink="">
        <xdr:nvSpPr>
          <xdr:cNvPr id="271" name="TextBox 34">
            <a:extLst>
              <a:ext uri="{FF2B5EF4-FFF2-40B4-BE49-F238E27FC236}">
                <a16:creationId xmlns:a16="http://schemas.microsoft.com/office/drawing/2014/main" id="{BBFB2F2E-F418-9413-31A6-0CA4724D2528}"/>
              </a:ext>
            </a:extLst>
          </xdr:cNvPr>
          <xdr:cNvSpPr txBox="1"/>
        </xdr:nvSpPr>
        <xdr:spPr>
          <a:xfrm rot="19211024">
            <a:off x="9699824" y="1214682"/>
            <a:ext cx="486030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5 µM</a:t>
            </a:r>
          </a:p>
        </xdr:txBody>
      </xdr:sp>
      <xdr:sp macro="" textlink="">
        <xdr:nvSpPr>
          <xdr:cNvPr id="272" name="TextBox 35">
            <a:extLst>
              <a:ext uri="{FF2B5EF4-FFF2-40B4-BE49-F238E27FC236}">
                <a16:creationId xmlns:a16="http://schemas.microsoft.com/office/drawing/2014/main" id="{D13C0DEA-1503-5A6A-5A3D-584A4099D44C}"/>
              </a:ext>
            </a:extLst>
          </xdr:cNvPr>
          <xdr:cNvSpPr txBox="1"/>
        </xdr:nvSpPr>
        <xdr:spPr>
          <a:xfrm rot="19211024">
            <a:off x="4854478" y="1206664"/>
            <a:ext cx="679994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ATR101</a:t>
            </a:r>
          </a:p>
        </xdr:txBody>
      </xdr:sp>
      <xdr:cxnSp macro="">
        <xdr:nvCxnSpPr>
          <xdr:cNvPr id="273" name="Straight Connector 272">
            <a:extLst>
              <a:ext uri="{FF2B5EF4-FFF2-40B4-BE49-F238E27FC236}">
                <a16:creationId xmlns:a16="http://schemas.microsoft.com/office/drawing/2014/main" id="{97902EB5-F56C-9CC1-956B-696DB70ED381}"/>
              </a:ext>
            </a:extLst>
          </xdr:cNvPr>
          <xdr:cNvCxnSpPr>
            <a:cxnSpLocks/>
          </xdr:cNvCxnSpPr>
        </xdr:nvCxnSpPr>
        <xdr:spPr>
          <a:xfrm>
            <a:off x="8919922" y="1039298"/>
            <a:ext cx="113847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74" name="TextBox 37">
            <a:extLst>
              <a:ext uri="{FF2B5EF4-FFF2-40B4-BE49-F238E27FC236}">
                <a16:creationId xmlns:a16="http://schemas.microsoft.com/office/drawing/2014/main" id="{BD154610-8176-D9BF-2125-E6F04C6096C8}"/>
              </a:ext>
            </a:extLst>
          </xdr:cNvPr>
          <xdr:cNvSpPr txBox="1"/>
        </xdr:nvSpPr>
        <xdr:spPr>
          <a:xfrm>
            <a:off x="9242480" y="782436"/>
            <a:ext cx="861133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ATR101</a:t>
            </a:r>
          </a:p>
        </xdr:txBody>
      </xdr:sp>
      <xdr:sp macro="" textlink="">
        <xdr:nvSpPr>
          <xdr:cNvPr id="275" name="TextBox 39">
            <a:extLst>
              <a:ext uri="{FF2B5EF4-FFF2-40B4-BE49-F238E27FC236}">
                <a16:creationId xmlns:a16="http://schemas.microsoft.com/office/drawing/2014/main" id="{C2D761B5-4039-E63F-4CDE-60F4D6759504}"/>
              </a:ext>
            </a:extLst>
          </xdr:cNvPr>
          <xdr:cNvSpPr txBox="1"/>
        </xdr:nvSpPr>
        <xdr:spPr>
          <a:xfrm rot="19211024">
            <a:off x="9889778" y="1090482"/>
            <a:ext cx="87395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PI standard</a:t>
            </a:r>
          </a:p>
        </xdr:txBody>
      </xdr:sp>
      <xdr:sp macro="" textlink="">
        <xdr:nvSpPr>
          <xdr:cNvPr id="276" name="TextBox 40">
            <a:extLst>
              <a:ext uri="{FF2B5EF4-FFF2-40B4-BE49-F238E27FC236}">
                <a16:creationId xmlns:a16="http://schemas.microsoft.com/office/drawing/2014/main" id="{E21F1B07-54AA-2A0E-555D-0D17C4E77607}"/>
              </a:ext>
            </a:extLst>
          </xdr:cNvPr>
          <xdr:cNvSpPr txBox="1"/>
        </xdr:nvSpPr>
        <xdr:spPr>
          <a:xfrm>
            <a:off x="5499996" y="3761542"/>
            <a:ext cx="38183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-PI</a:t>
            </a:r>
          </a:p>
        </xdr:txBody>
      </xdr:sp>
      <xdr:sp macro="" textlink="">
        <xdr:nvSpPr>
          <xdr:cNvPr id="277" name="TextBox 41">
            <a:extLst>
              <a:ext uri="{FF2B5EF4-FFF2-40B4-BE49-F238E27FC236}">
                <a16:creationId xmlns:a16="http://schemas.microsoft.com/office/drawing/2014/main" id="{5A07C038-50CB-5BFF-C561-9311FF69E142}"/>
              </a:ext>
            </a:extLst>
          </xdr:cNvPr>
          <xdr:cNvSpPr txBox="1"/>
        </xdr:nvSpPr>
        <xdr:spPr>
          <a:xfrm>
            <a:off x="5433641" y="5386216"/>
            <a:ext cx="56137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-Start</a:t>
            </a:r>
          </a:p>
        </xdr:txBody>
      </xdr:sp>
      <xdr:sp macro="" textlink="">
        <xdr:nvSpPr>
          <xdr:cNvPr id="278" name="TextBox 42">
            <a:extLst>
              <a:ext uri="{FF2B5EF4-FFF2-40B4-BE49-F238E27FC236}">
                <a16:creationId xmlns:a16="http://schemas.microsoft.com/office/drawing/2014/main" id="{DFEFA1D6-7597-7F69-4184-29EADF3D7A87}"/>
              </a:ext>
            </a:extLst>
          </xdr:cNvPr>
          <xdr:cNvSpPr txBox="1"/>
        </xdr:nvSpPr>
        <xdr:spPr>
          <a:xfrm>
            <a:off x="10361860" y="3540562"/>
            <a:ext cx="38183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-PI</a:t>
            </a:r>
          </a:p>
        </xdr:txBody>
      </xdr:sp>
      <xdr:sp macro="" textlink="">
        <xdr:nvSpPr>
          <xdr:cNvPr id="279" name="TextBox 43">
            <a:extLst>
              <a:ext uri="{FF2B5EF4-FFF2-40B4-BE49-F238E27FC236}">
                <a16:creationId xmlns:a16="http://schemas.microsoft.com/office/drawing/2014/main" id="{CBBEEB12-FD84-5B8C-2473-643501A01C2C}"/>
              </a:ext>
            </a:extLst>
          </xdr:cNvPr>
          <xdr:cNvSpPr txBox="1"/>
        </xdr:nvSpPr>
        <xdr:spPr>
          <a:xfrm>
            <a:off x="10369561" y="5486357"/>
            <a:ext cx="56137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-Start</a:t>
            </a:r>
          </a:p>
        </xdr:txBody>
      </xdr:sp>
      <xdr:sp macro="" textlink="">
        <xdr:nvSpPr>
          <xdr:cNvPr id="280" name="TextBox 44">
            <a:extLst>
              <a:ext uri="{FF2B5EF4-FFF2-40B4-BE49-F238E27FC236}">
                <a16:creationId xmlns:a16="http://schemas.microsoft.com/office/drawing/2014/main" id="{A204B9F8-846A-2875-B7F6-F6F9B9112E81}"/>
              </a:ext>
            </a:extLst>
          </xdr:cNvPr>
          <xdr:cNvSpPr txBox="1"/>
        </xdr:nvSpPr>
        <xdr:spPr>
          <a:xfrm>
            <a:off x="7448236" y="325056"/>
            <a:ext cx="2472507" cy="27315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TLC – More repeats for ATR101</a:t>
            </a:r>
          </a:p>
        </xdr:txBody>
      </xdr:sp>
    </xdr:grpSp>
    <xdr:clientData/>
  </xdr:twoCellAnchor>
  <xdr:twoCellAnchor>
    <xdr:from>
      <xdr:col>0</xdr:col>
      <xdr:colOff>0</xdr:colOff>
      <xdr:row>156</xdr:row>
      <xdr:rowOff>0</xdr:rowOff>
    </xdr:from>
    <xdr:to>
      <xdr:col>17</xdr:col>
      <xdr:colOff>507401</xdr:colOff>
      <xdr:row>184</xdr:row>
      <xdr:rowOff>119971</xdr:rowOff>
    </xdr:to>
    <xdr:grpSp>
      <xdr:nvGrpSpPr>
        <xdr:cNvPr id="281" name="Group 280">
          <a:extLst>
            <a:ext uri="{FF2B5EF4-FFF2-40B4-BE49-F238E27FC236}">
              <a16:creationId xmlns:a16="http://schemas.microsoft.com/office/drawing/2014/main" id="{C7A49969-9D3B-9B66-3F1C-BEDF3DAA5A0C}"/>
            </a:ext>
          </a:extLst>
        </xdr:cNvPr>
        <xdr:cNvGrpSpPr/>
      </xdr:nvGrpSpPr>
      <xdr:grpSpPr>
        <a:xfrm>
          <a:off x="0" y="28306059"/>
          <a:ext cx="11363996" cy="5136396"/>
          <a:chOff x="291398" y="73807"/>
          <a:chExt cx="10794401" cy="5453971"/>
        </a:xfrm>
      </xdr:grpSpPr>
      <xdr:pic>
        <xdr:nvPicPr>
          <xdr:cNvPr id="282" name="Picture 281">
            <a:extLst>
              <a:ext uri="{FF2B5EF4-FFF2-40B4-BE49-F238E27FC236}">
                <a16:creationId xmlns:a16="http://schemas.microsoft.com/office/drawing/2014/main" id="{73189BB0-015C-CFE4-BC51-C54C23441E4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/>
          <a:srcRect l="1945"/>
          <a:stretch/>
        </xdr:blipFill>
        <xdr:spPr>
          <a:xfrm>
            <a:off x="739140" y="1219199"/>
            <a:ext cx="4648200" cy="4308579"/>
          </a:xfrm>
          <a:prstGeom prst="rect">
            <a:avLst/>
          </a:prstGeom>
          <a:ln>
            <a:solidFill>
              <a:schemeClr val="bg1">
                <a:lumMod val="65000"/>
              </a:schemeClr>
            </a:solidFill>
          </a:ln>
        </xdr:spPr>
      </xdr:pic>
      <xdr:sp macro="" textlink="">
        <xdr:nvSpPr>
          <xdr:cNvPr id="283" name="TextBox 5">
            <a:extLst>
              <a:ext uri="{FF2B5EF4-FFF2-40B4-BE49-F238E27FC236}">
                <a16:creationId xmlns:a16="http://schemas.microsoft.com/office/drawing/2014/main" id="{ABCAAABF-0961-9195-D453-F052024F3480}"/>
              </a:ext>
            </a:extLst>
          </xdr:cNvPr>
          <xdr:cNvSpPr txBox="1"/>
        </xdr:nvSpPr>
        <xdr:spPr>
          <a:xfrm rot="19211024">
            <a:off x="4989502" y="722534"/>
            <a:ext cx="87395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PI standard</a:t>
            </a:r>
          </a:p>
        </xdr:txBody>
      </xdr:sp>
      <xdr:sp macro="" textlink="">
        <xdr:nvSpPr>
          <xdr:cNvPr id="284" name="TextBox 6">
            <a:extLst>
              <a:ext uri="{FF2B5EF4-FFF2-40B4-BE49-F238E27FC236}">
                <a16:creationId xmlns:a16="http://schemas.microsoft.com/office/drawing/2014/main" id="{DC04CB5B-778A-5057-BDC8-3927EB20F79A}"/>
              </a:ext>
            </a:extLst>
          </xdr:cNvPr>
          <xdr:cNvSpPr txBox="1"/>
        </xdr:nvSpPr>
        <xdr:spPr>
          <a:xfrm rot="19211024">
            <a:off x="940030" y="701497"/>
            <a:ext cx="107112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Vehicle control</a:t>
            </a:r>
          </a:p>
        </xdr:txBody>
      </xdr:sp>
      <xdr:sp macro="" textlink="">
        <xdr:nvSpPr>
          <xdr:cNvPr id="285" name="TextBox 7">
            <a:extLst>
              <a:ext uri="{FF2B5EF4-FFF2-40B4-BE49-F238E27FC236}">
                <a16:creationId xmlns:a16="http://schemas.microsoft.com/office/drawing/2014/main" id="{4C97712F-17AF-14A6-FFED-11BF27D51C9B}"/>
              </a:ext>
            </a:extLst>
          </xdr:cNvPr>
          <xdr:cNvSpPr txBox="1"/>
        </xdr:nvSpPr>
        <xdr:spPr>
          <a:xfrm rot="19211024">
            <a:off x="674491" y="641449"/>
            <a:ext cx="125867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No-protein control</a:t>
            </a:r>
          </a:p>
        </xdr:txBody>
      </xdr:sp>
      <xdr:cxnSp macro="">
        <xdr:nvCxnSpPr>
          <xdr:cNvPr id="286" name="Straight Connector 285">
            <a:extLst>
              <a:ext uri="{FF2B5EF4-FFF2-40B4-BE49-F238E27FC236}">
                <a16:creationId xmlns:a16="http://schemas.microsoft.com/office/drawing/2014/main" id="{8FD82329-97B1-164C-342B-0FD6B4C80D20}"/>
              </a:ext>
            </a:extLst>
          </xdr:cNvPr>
          <xdr:cNvCxnSpPr>
            <a:cxnSpLocks/>
          </xdr:cNvCxnSpPr>
        </xdr:nvCxnSpPr>
        <xdr:spPr>
          <a:xfrm>
            <a:off x="1309838" y="1100258"/>
            <a:ext cx="65841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87" name="TextBox 11">
            <a:extLst>
              <a:ext uri="{FF2B5EF4-FFF2-40B4-BE49-F238E27FC236}">
                <a16:creationId xmlns:a16="http://schemas.microsoft.com/office/drawing/2014/main" id="{190B3619-C700-B768-9402-1A3BA045C1BC}"/>
              </a:ext>
            </a:extLst>
          </xdr:cNvPr>
          <xdr:cNvSpPr txBox="1"/>
        </xdr:nvSpPr>
        <xdr:spPr>
          <a:xfrm rot="19211024">
            <a:off x="1448788" y="718724"/>
            <a:ext cx="712054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1000 µM</a:t>
            </a:r>
          </a:p>
        </xdr:txBody>
      </xdr:sp>
      <xdr:cxnSp macro="">
        <xdr:nvCxnSpPr>
          <xdr:cNvPr id="288" name="Straight Connector 287">
            <a:extLst>
              <a:ext uri="{FF2B5EF4-FFF2-40B4-BE49-F238E27FC236}">
                <a16:creationId xmlns:a16="http://schemas.microsoft.com/office/drawing/2014/main" id="{746E8A7A-5E3E-4EA9-C465-E1AFAE00CA94}"/>
              </a:ext>
            </a:extLst>
          </xdr:cNvPr>
          <xdr:cNvCxnSpPr>
            <a:cxnSpLocks/>
          </xdr:cNvCxnSpPr>
        </xdr:nvCxnSpPr>
        <xdr:spPr>
          <a:xfrm>
            <a:off x="2089008" y="1100258"/>
            <a:ext cx="65841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89" name="TextBox 13">
            <a:extLst>
              <a:ext uri="{FF2B5EF4-FFF2-40B4-BE49-F238E27FC236}">
                <a16:creationId xmlns:a16="http://schemas.microsoft.com/office/drawing/2014/main" id="{8A1F3CC7-E49F-7FAD-CE37-9F4559B780C6}"/>
              </a:ext>
            </a:extLst>
          </xdr:cNvPr>
          <xdr:cNvSpPr txBox="1"/>
        </xdr:nvSpPr>
        <xdr:spPr>
          <a:xfrm rot="19211024">
            <a:off x="2303298" y="718724"/>
            <a:ext cx="56137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30 µM</a:t>
            </a:r>
          </a:p>
        </xdr:txBody>
      </xdr:sp>
      <xdr:cxnSp macro="">
        <xdr:nvCxnSpPr>
          <xdr:cNvPr id="290" name="Straight Connector 289">
            <a:extLst>
              <a:ext uri="{FF2B5EF4-FFF2-40B4-BE49-F238E27FC236}">
                <a16:creationId xmlns:a16="http://schemas.microsoft.com/office/drawing/2014/main" id="{6BCF9B55-7A97-D1D0-004F-963515331528}"/>
              </a:ext>
            </a:extLst>
          </xdr:cNvPr>
          <xdr:cNvCxnSpPr>
            <a:cxnSpLocks/>
          </xdr:cNvCxnSpPr>
        </xdr:nvCxnSpPr>
        <xdr:spPr>
          <a:xfrm>
            <a:off x="2856451" y="1100257"/>
            <a:ext cx="65841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91" name="TextBox 15">
            <a:extLst>
              <a:ext uri="{FF2B5EF4-FFF2-40B4-BE49-F238E27FC236}">
                <a16:creationId xmlns:a16="http://schemas.microsoft.com/office/drawing/2014/main" id="{A98CE517-3B3B-4F15-B401-A35F3ED2580D}"/>
              </a:ext>
            </a:extLst>
          </xdr:cNvPr>
          <xdr:cNvSpPr txBox="1"/>
        </xdr:nvSpPr>
        <xdr:spPr>
          <a:xfrm rot="19211024">
            <a:off x="3070741" y="718723"/>
            <a:ext cx="56137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10 µM</a:t>
            </a:r>
          </a:p>
        </xdr:txBody>
      </xdr:sp>
      <xdr:cxnSp macro="">
        <xdr:nvCxnSpPr>
          <xdr:cNvPr id="292" name="Straight Connector 291">
            <a:extLst>
              <a:ext uri="{FF2B5EF4-FFF2-40B4-BE49-F238E27FC236}">
                <a16:creationId xmlns:a16="http://schemas.microsoft.com/office/drawing/2014/main" id="{196BF2FE-A73E-D784-145B-FD6C51AACDE6}"/>
              </a:ext>
            </a:extLst>
          </xdr:cNvPr>
          <xdr:cNvCxnSpPr>
            <a:cxnSpLocks/>
          </xdr:cNvCxnSpPr>
        </xdr:nvCxnSpPr>
        <xdr:spPr>
          <a:xfrm>
            <a:off x="3589250" y="1100257"/>
            <a:ext cx="65841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93" name="TextBox 17">
            <a:extLst>
              <a:ext uri="{FF2B5EF4-FFF2-40B4-BE49-F238E27FC236}">
                <a16:creationId xmlns:a16="http://schemas.microsoft.com/office/drawing/2014/main" id="{D88FC6A3-B2FD-30ED-EBE1-FBA0C89FBA3F}"/>
              </a:ext>
            </a:extLst>
          </xdr:cNvPr>
          <xdr:cNvSpPr txBox="1"/>
        </xdr:nvSpPr>
        <xdr:spPr>
          <a:xfrm rot="19211024">
            <a:off x="3841211" y="718723"/>
            <a:ext cx="486030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3 µM</a:t>
            </a:r>
          </a:p>
        </xdr:txBody>
      </xdr:sp>
      <xdr:cxnSp macro="">
        <xdr:nvCxnSpPr>
          <xdr:cNvPr id="294" name="Straight Connector 293">
            <a:extLst>
              <a:ext uri="{FF2B5EF4-FFF2-40B4-BE49-F238E27FC236}">
                <a16:creationId xmlns:a16="http://schemas.microsoft.com/office/drawing/2014/main" id="{BDBE6CE9-F8CF-61CA-3BD9-CA94D9F70D2B}"/>
              </a:ext>
            </a:extLst>
          </xdr:cNvPr>
          <xdr:cNvCxnSpPr>
            <a:cxnSpLocks/>
          </xdr:cNvCxnSpPr>
        </xdr:nvCxnSpPr>
        <xdr:spPr>
          <a:xfrm>
            <a:off x="4323708" y="1100257"/>
            <a:ext cx="65841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295" name="TextBox 19">
            <a:extLst>
              <a:ext uri="{FF2B5EF4-FFF2-40B4-BE49-F238E27FC236}">
                <a16:creationId xmlns:a16="http://schemas.microsoft.com/office/drawing/2014/main" id="{9E3840AF-2D01-D6E1-0A6E-5381C5D28F8B}"/>
              </a:ext>
            </a:extLst>
          </xdr:cNvPr>
          <xdr:cNvSpPr txBox="1"/>
        </xdr:nvSpPr>
        <xdr:spPr>
          <a:xfrm rot="19211024">
            <a:off x="4575669" y="718723"/>
            <a:ext cx="486030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1 µM</a:t>
            </a:r>
          </a:p>
        </xdr:txBody>
      </xdr:sp>
      <xdr:sp macro="" textlink="">
        <xdr:nvSpPr>
          <xdr:cNvPr id="296" name="TextBox 34">
            <a:extLst>
              <a:ext uri="{FF2B5EF4-FFF2-40B4-BE49-F238E27FC236}">
                <a16:creationId xmlns:a16="http://schemas.microsoft.com/office/drawing/2014/main" id="{4D82B669-5476-5952-9248-87CCE9344702}"/>
              </a:ext>
            </a:extLst>
          </xdr:cNvPr>
          <xdr:cNvSpPr txBox="1"/>
        </xdr:nvSpPr>
        <xdr:spPr>
          <a:xfrm>
            <a:off x="291398" y="73807"/>
            <a:ext cx="2683748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TLC – Sevenin-1 IC</a:t>
            </a:r>
            <a:r>
              <a:rPr lang="en-US" sz="1200" baseline="-25000">
                <a:latin typeface="Helvetica" pitchFamily="2" charset="0"/>
              </a:rPr>
              <a:t>50</a:t>
            </a:r>
            <a:r>
              <a:rPr lang="en-US" sz="1200">
                <a:latin typeface="Helvetica" pitchFamily="2" charset="0"/>
              </a:rPr>
              <a:t> measurement</a:t>
            </a:r>
          </a:p>
        </xdr:txBody>
      </xdr:sp>
      <xdr:sp macro="" textlink="">
        <xdr:nvSpPr>
          <xdr:cNvPr id="297" name="TextBox 35">
            <a:extLst>
              <a:ext uri="{FF2B5EF4-FFF2-40B4-BE49-F238E27FC236}">
                <a16:creationId xmlns:a16="http://schemas.microsoft.com/office/drawing/2014/main" id="{C1720A3A-12B7-C6AD-FF5D-1ECF9EF8531E}"/>
              </a:ext>
            </a:extLst>
          </xdr:cNvPr>
          <xdr:cNvSpPr txBox="1"/>
        </xdr:nvSpPr>
        <xdr:spPr>
          <a:xfrm>
            <a:off x="5322260" y="3429000"/>
            <a:ext cx="38183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-PI</a:t>
            </a:r>
          </a:p>
        </xdr:txBody>
      </xdr:sp>
      <xdr:sp macro="" textlink="">
        <xdr:nvSpPr>
          <xdr:cNvPr id="298" name="TextBox 36">
            <a:extLst>
              <a:ext uri="{FF2B5EF4-FFF2-40B4-BE49-F238E27FC236}">
                <a16:creationId xmlns:a16="http://schemas.microsoft.com/office/drawing/2014/main" id="{969B82C1-6CD2-786D-9FF5-45F7D8F7B02F}"/>
              </a:ext>
            </a:extLst>
          </xdr:cNvPr>
          <xdr:cNvSpPr txBox="1"/>
        </xdr:nvSpPr>
        <xdr:spPr>
          <a:xfrm>
            <a:off x="5313520" y="5142376"/>
            <a:ext cx="56137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-Start</a:t>
            </a:r>
          </a:p>
        </xdr:txBody>
      </xdr:sp>
      <xdr:grpSp>
        <xdr:nvGrpSpPr>
          <xdr:cNvPr id="299" name="Group 298">
            <a:extLst>
              <a:ext uri="{FF2B5EF4-FFF2-40B4-BE49-F238E27FC236}">
                <a16:creationId xmlns:a16="http://schemas.microsoft.com/office/drawing/2014/main" id="{D0B0BC8F-78DE-6198-559E-B54516C2B840}"/>
              </a:ext>
            </a:extLst>
          </xdr:cNvPr>
          <xdr:cNvGrpSpPr/>
        </xdr:nvGrpSpPr>
        <xdr:grpSpPr>
          <a:xfrm>
            <a:off x="5764583" y="683538"/>
            <a:ext cx="5321216" cy="4844240"/>
            <a:chOff x="6017059" y="635512"/>
            <a:chExt cx="5321216" cy="4844240"/>
          </a:xfrm>
        </xdr:grpSpPr>
        <xdr:pic>
          <xdr:nvPicPr>
            <xdr:cNvPr id="300" name="Picture 299">
              <a:extLst>
                <a:ext uri="{FF2B5EF4-FFF2-40B4-BE49-F238E27FC236}">
                  <a16:creationId xmlns:a16="http://schemas.microsoft.com/office/drawing/2014/main" id="{D6D02EC5-0513-D70E-3AC2-F16DF8D9304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6120851" y="1171173"/>
              <a:ext cx="4721259" cy="4308579"/>
            </a:xfrm>
            <a:prstGeom prst="rect">
              <a:avLst/>
            </a:prstGeom>
            <a:ln>
              <a:solidFill>
                <a:schemeClr val="bg1">
                  <a:lumMod val="65000"/>
                </a:schemeClr>
              </a:solidFill>
            </a:ln>
          </xdr:spPr>
        </xdr:pic>
        <xdr:sp macro="" textlink="">
          <xdr:nvSpPr>
            <xdr:cNvPr id="301" name="TextBox 20">
              <a:extLst>
                <a:ext uri="{FF2B5EF4-FFF2-40B4-BE49-F238E27FC236}">
                  <a16:creationId xmlns:a16="http://schemas.microsoft.com/office/drawing/2014/main" id="{E4610F7A-4377-3741-46C2-592527D1C47A}"/>
                </a:ext>
              </a:extLst>
            </xdr:cNvPr>
            <xdr:cNvSpPr txBox="1"/>
          </xdr:nvSpPr>
          <xdr:spPr>
            <a:xfrm rot="19211024">
              <a:off x="10332070" y="716597"/>
              <a:ext cx="873957" cy="25391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>
                  <a:latin typeface="Helvetica" pitchFamily="2" charset="0"/>
                </a:rPr>
                <a:t>PI standard</a:t>
              </a:r>
            </a:p>
          </xdr:txBody>
        </xdr:sp>
        <xdr:sp macro="" textlink="">
          <xdr:nvSpPr>
            <xdr:cNvPr id="302" name="TextBox 21">
              <a:extLst>
                <a:ext uri="{FF2B5EF4-FFF2-40B4-BE49-F238E27FC236}">
                  <a16:creationId xmlns:a16="http://schemas.microsoft.com/office/drawing/2014/main" id="{AC2B0AC5-B470-F333-4F1A-3B7E01073138}"/>
                </a:ext>
              </a:extLst>
            </xdr:cNvPr>
            <xdr:cNvSpPr txBox="1"/>
          </xdr:nvSpPr>
          <xdr:spPr>
            <a:xfrm rot="19211024">
              <a:off x="6282598" y="695560"/>
              <a:ext cx="1071127" cy="25391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>
                  <a:latin typeface="Helvetica" pitchFamily="2" charset="0"/>
                </a:rPr>
                <a:t>Vehicle control</a:t>
              </a:r>
            </a:p>
          </xdr:txBody>
        </xdr:sp>
        <xdr:sp macro="" textlink="">
          <xdr:nvSpPr>
            <xdr:cNvPr id="303" name="TextBox 22">
              <a:extLst>
                <a:ext uri="{FF2B5EF4-FFF2-40B4-BE49-F238E27FC236}">
                  <a16:creationId xmlns:a16="http://schemas.microsoft.com/office/drawing/2014/main" id="{47A40317-BDE3-5784-BA84-75E54A161158}"/>
                </a:ext>
              </a:extLst>
            </xdr:cNvPr>
            <xdr:cNvSpPr txBox="1"/>
          </xdr:nvSpPr>
          <xdr:spPr>
            <a:xfrm rot="19211024">
              <a:off x="6017059" y="635512"/>
              <a:ext cx="1258678" cy="25391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>
                  <a:latin typeface="Helvetica" pitchFamily="2" charset="0"/>
                </a:rPr>
                <a:t>No-protein control</a:t>
              </a:r>
            </a:p>
          </xdr:txBody>
        </xdr:sp>
        <xdr:cxnSp macro="">
          <xdr:nvCxnSpPr>
            <xdr:cNvPr id="304" name="Straight Connector 303">
              <a:extLst>
                <a:ext uri="{FF2B5EF4-FFF2-40B4-BE49-F238E27FC236}">
                  <a16:creationId xmlns:a16="http://schemas.microsoft.com/office/drawing/2014/main" id="{8277286A-31E7-0AD5-8D7C-77A02DEF0C45}"/>
                </a:ext>
              </a:extLst>
            </xdr:cNvPr>
            <xdr:cNvCxnSpPr>
              <a:cxnSpLocks/>
            </xdr:cNvCxnSpPr>
          </xdr:nvCxnSpPr>
          <xdr:spPr>
            <a:xfrm>
              <a:off x="6652406" y="1094321"/>
              <a:ext cx="65841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305" name="TextBox 24">
              <a:extLst>
                <a:ext uri="{FF2B5EF4-FFF2-40B4-BE49-F238E27FC236}">
                  <a16:creationId xmlns:a16="http://schemas.microsoft.com/office/drawing/2014/main" id="{ED6DFB5C-8377-6388-CE15-F4EA5A180D99}"/>
                </a:ext>
              </a:extLst>
            </xdr:cNvPr>
            <xdr:cNvSpPr txBox="1"/>
          </xdr:nvSpPr>
          <xdr:spPr>
            <a:xfrm rot="19211024">
              <a:off x="6829828" y="712787"/>
              <a:ext cx="635110" cy="25391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>
                  <a:latin typeface="Helvetica" pitchFamily="2" charset="0"/>
                </a:rPr>
                <a:t>300 nM</a:t>
              </a:r>
            </a:p>
          </xdr:txBody>
        </xdr:sp>
        <xdr:cxnSp macro="">
          <xdr:nvCxnSpPr>
            <xdr:cNvPr id="306" name="Straight Connector 305">
              <a:extLst>
                <a:ext uri="{FF2B5EF4-FFF2-40B4-BE49-F238E27FC236}">
                  <a16:creationId xmlns:a16="http://schemas.microsoft.com/office/drawing/2014/main" id="{97A9DB0C-B309-CAB1-F5DF-4F6E2F10A110}"/>
                </a:ext>
              </a:extLst>
            </xdr:cNvPr>
            <xdr:cNvCxnSpPr>
              <a:cxnSpLocks/>
            </xdr:cNvCxnSpPr>
          </xdr:nvCxnSpPr>
          <xdr:spPr>
            <a:xfrm>
              <a:off x="7431576" y="1094321"/>
              <a:ext cx="65841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307" name="TextBox 26">
              <a:extLst>
                <a:ext uri="{FF2B5EF4-FFF2-40B4-BE49-F238E27FC236}">
                  <a16:creationId xmlns:a16="http://schemas.microsoft.com/office/drawing/2014/main" id="{038F169E-E5F4-486C-31CF-47AF1D657DA3}"/>
                </a:ext>
              </a:extLst>
            </xdr:cNvPr>
            <xdr:cNvSpPr txBox="1"/>
          </xdr:nvSpPr>
          <xdr:spPr>
            <a:xfrm rot="19211024">
              <a:off x="7608998" y="712787"/>
              <a:ext cx="635110" cy="25391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>
                  <a:latin typeface="Helvetica" pitchFamily="2" charset="0"/>
                </a:rPr>
                <a:t>100 nM</a:t>
              </a:r>
            </a:p>
          </xdr:txBody>
        </xdr:sp>
        <xdr:cxnSp macro="">
          <xdr:nvCxnSpPr>
            <xdr:cNvPr id="308" name="Straight Connector 307">
              <a:extLst>
                <a:ext uri="{FF2B5EF4-FFF2-40B4-BE49-F238E27FC236}">
                  <a16:creationId xmlns:a16="http://schemas.microsoft.com/office/drawing/2014/main" id="{E6DC679C-EF7A-2A55-66FC-1B4CBFDA0AE9}"/>
                </a:ext>
              </a:extLst>
            </xdr:cNvPr>
            <xdr:cNvCxnSpPr>
              <a:cxnSpLocks/>
            </xdr:cNvCxnSpPr>
          </xdr:nvCxnSpPr>
          <xdr:spPr>
            <a:xfrm>
              <a:off x="8199019" y="1094320"/>
              <a:ext cx="65841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309" name="TextBox 28">
              <a:extLst>
                <a:ext uri="{FF2B5EF4-FFF2-40B4-BE49-F238E27FC236}">
                  <a16:creationId xmlns:a16="http://schemas.microsoft.com/office/drawing/2014/main" id="{F89B463C-CF1E-427D-E58A-A80DC1F81B3D}"/>
                </a:ext>
              </a:extLst>
            </xdr:cNvPr>
            <xdr:cNvSpPr txBox="1"/>
          </xdr:nvSpPr>
          <xdr:spPr>
            <a:xfrm rot="19211024">
              <a:off x="8414111" y="712786"/>
              <a:ext cx="559769" cy="25391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>
                  <a:latin typeface="Helvetica" pitchFamily="2" charset="0"/>
                </a:rPr>
                <a:t>30 nM</a:t>
              </a:r>
            </a:p>
          </xdr:txBody>
        </xdr:sp>
        <xdr:cxnSp macro="">
          <xdr:nvCxnSpPr>
            <xdr:cNvPr id="310" name="Straight Connector 309">
              <a:extLst>
                <a:ext uri="{FF2B5EF4-FFF2-40B4-BE49-F238E27FC236}">
                  <a16:creationId xmlns:a16="http://schemas.microsoft.com/office/drawing/2014/main" id="{BC32E4ED-650E-76CE-E558-C0E132B68F25}"/>
                </a:ext>
              </a:extLst>
            </xdr:cNvPr>
            <xdr:cNvCxnSpPr>
              <a:cxnSpLocks/>
            </xdr:cNvCxnSpPr>
          </xdr:nvCxnSpPr>
          <xdr:spPr>
            <a:xfrm>
              <a:off x="8931818" y="1094320"/>
              <a:ext cx="65841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311" name="TextBox 30">
              <a:extLst>
                <a:ext uri="{FF2B5EF4-FFF2-40B4-BE49-F238E27FC236}">
                  <a16:creationId xmlns:a16="http://schemas.microsoft.com/office/drawing/2014/main" id="{006C4732-62FD-6381-D6A9-7E03C2DAB7BB}"/>
                </a:ext>
              </a:extLst>
            </xdr:cNvPr>
            <xdr:cNvSpPr txBox="1"/>
          </xdr:nvSpPr>
          <xdr:spPr>
            <a:xfrm rot="19211024">
              <a:off x="9146910" y="712786"/>
              <a:ext cx="559769" cy="25391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>
                  <a:latin typeface="Helvetica" pitchFamily="2" charset="0"/>
                </a:rPr>
                <a:t>10 nM</a:t>
              </a:r>
            </a:p>
          </xdr:txBody>
        </xdr:sp>
        <xdr:cxnSp macro="">
          <xdr:nvCxnSpPr>
            <xdr:cNvPr id="312" name="Straight Connector 311">
              <a:extLst>
                <a:ext uri="{FF2B5EF4-FFF2-40B4-BE49-F238E27FC236}">
                  <a16:creationId xmlns:a16="http://schemas.microsoft.com/office/drawing/2014/main" id="{814CC48B-666D-DB67-C184-BA8CA5D5C251}"/>
                </a:ext>
              </a:extLst>
            </xdr:cNvPr>
            <xdr:cNvCxnSpPr>
              <a:cxnSpLocks/>
            </xdr:cNvCxnSpPr>
          </xdr:nvCxnSpPr>
          <xdr:spPr>
            <a:xfrm>
              <a:off x="9666276" y="1094320"/>
              <a:ext cx="65841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313" name="TextBox 32">
              <a:extLst>
                <a:ext uri="{FF2B5EF4-FFF2-40B4-BE49-F238E27FC236}">
                  <a16:creationId xmlns:a16="http://schemas.microsoft.com/office/drawing/2014/main" id="{DB9BC8A7-D746-652C-9BBD-76CF60D38F1A}"/>
                </a:ext>
              </a:extLst>
            </xdr:cNvPr>
            <xdr:cNvSpPr txBox="1"/>
          </xdr:nvSpPr>
          <xdr:spPr>
            <a:xfrm rot="19211024">
              <a:off x="9919038" y="712786"/>
              <a:ext cx="484428" cy="25391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>
                  <a:latin typeface="Helvetica" pitchFamily="2" charset="0"/>
                </a:rPr>
                <a:t>3 nM</a:t>
              </a:r>
            </a:p>
          </xdr:txBody>
        </xdr:sp>
        <xdr:sp macro="" textlink="">
          <xdr:nvSpPr>
            <xdr:cNvPr id="314" name="TextBox 37">
              <a:extLst>
                <a:ext uri="{FF2B5EF4-FFF2-40B4-BE49-F238E27FC236}">
                  <a16:creationId xmlns:a16="http://schemas.microsoft.com/office/drawing/2014/main" id="{C0970449-F934-AD78-EFCF-AACE569EFD6D}"/>
                </a:ext>
              </a:extLst>
            </xdr:cNvPr>
            <xdr:cNvSpPr txBox="1"/>
          </xdr:nvSpPr>
          <xdr:spPr>
            <a:xfrm>
              <a:off x="10785643" y="3406355"/>
              <a:ext cx="381836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>
                  <a:latin typeface="Helvetica" pitchFamily="2" charset="0"/>
                </a:rPr>
                <a:t>-PI</a:t>
              </a:r>
            </a:p>
          </xdr:txBody>
        </xdr:sp>
        <xdr:sp macro="" textlink="">
          <xdr:nvSpPr>
            <xdr:cNvPr id="315" name="TextBox 38">
              <a:extLst>
                <a:ext uri="{FF2B5EF4-FFF2-40B4-BE49-F238E27FC236}">
                  <a16:creationId xmlns:a16="http://schemas.microsoft.com/office/drawing/2014/main" id="{BDD709C0-128C-9716-3F8E-ABDE0EDE10B7}"/>
                </a:ext>
              </a:extLst>
            </xdr:cNvPr>
            <xdr:cNvSpPr txBox="1"/>
          </xdr:nvSpPr>
          <xdr:spPr>
            <a:xfrm>
              <a:off x="10776903" y="5119731"/>
              <a:ext cx="561372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>
                  <a:latin typeface="Helvetica" pitchFamily="2" charset="0"/>
                </a:rPr>
                <a:t>-Start</a:t>
              </a:r>
            </a:p>
          </xdr:txBody>
        </xdr:sp>
      </xdr:grpSp>
    </xdr:grpSp>
    <xdr:clientData/>
  </xdr:twoCellAnchor>
  <xdr:twoCellAnchor>
    <xdr:from>
      <xdr:col>1</xdr:col>
      <xdr:colOff>179293</xdr:colOff>
      <xdr:row>229</xdr:row>
      <xdr:rowOff>11206</xdr:rowOff>
    </xdr:from>
    <xdr:to>
      <xdr:col>19</xdr:col>
      <xdr:colOff>252125</xdr:colOff>
      <xdr:row>257</xdr:row>
      <xdr:rowOff>43236</xdr:rowOff>
    </xdr:to>
    <xdr:grpSp>
      <xdr:nvGrpSpPr>
        <xdr:cNvPr id="316" name="Group 315">
          <a:extLst>
            <a:ext uri="{FF2B5EF4-FFF2-40B4-BE49-F238E27FC236}">
              <a16:creationId xmlns:a16="http://schemas.microsoft.com/office/drawing/2014/main" id="{D4A7BF51-5925-6F7B-E4C9-6D1AC68CAAE4}"/>
            </a:ext>
          </a:extLst>
        </xdr:cNvPr>
        <xdr:cNvGrpSpPr/>
      </xdr:nvGrpSpPr>
      <xdr:grpSpPr>
        <a:xfrm>
          <a:off x="819933" y="41403830"/>
          <a:ext cx="11564353" cy="5050361"/>
          <a:chOff x="157463" y="67028"/>
          <a:chExt cx="10964949" cy="5366030"/>
        </a:xfrm>
      </xdr:grpSpPr>
      <xdr:pic>
        <xdr:nvPicPr>
          <xdr:cNvPr id="317" name="Picture 316">
            <a:extLst>
              <a:ext uri="{FF2B5EF4-FFF2-40B4-BE49-F238E27FC236}">
                <a16:creationId xmlns:a16="http://schemas.microsoft.com/office/drawing/2014/main" id="{CF3D397D-D76A-8895-3D2A-66C9BE88E9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426248" y="1253490"/>
            <a:ext cx="4941754" cy="4179568"/>
          </a:xfrm>
          <a:prstGeom prst="rect">
            <a:avLst/>
          </a:prstGeom>
          <a:ln>
            <a:solidFill>
              <a:schemeClr val="bg1">
                <a:lumMod val="65000"/>
              </a:schemeClr>
            </a:solidFill>
          </a:ln>
        </xdr:spPr>
      </xdr:pic>
      <xdr:pic>
        <xdr:nvPicPr>
          <xdr:cNvPr id="318" name="Picture 317">
            <a:extLst>
              <a:ext uri="{FF2B5EF4-FFF2-40B4-BE49-F238E27FC236}">
                <a16:creationId xmlns:a16="http://schemas.microsoft.com/office/drawing/2014/main" id="{C4D2D526-655D-950E-D290-72A9781203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5842357" y="1276350"/>
            <a:ext cx="4772304" cy="4004458"/>
          </a:xfrm>
          <a:prstGeom prst="rect">
            <a:avLst/>
          </a:prstGeom>
          <a:ln>
            <a:solidFill>
              <a:schemeClr val="bg1">
                <a:lumMod val="65000"/>
              </a:schemeClr>
            </a:solidFill>
          </a:ln>
        </xdr:spPr>
      </xdr:pic>
      <xdr:sp macro="" textlink="">
        <xdr:nvSpPr>
          <xdr:cNvPr id="319" name="TextBox 6">
            <a:extLst>
              <a:ext uri="{FF2B5EF4-FFF2-40B4-BE49-F238E27FC236}">
                <a16:creationId xmlns:a16="http://schemas.microsoft.com/office/drawing/2014/main" id="{2C5A968F-C872-6CE0-CF70-01C371A187DC}"/>
              </a:ext>
            </a:extLst>
          </xdr:cNvPr>
          <xdr:cNvSpPr txBox="1"/>
        </xdr:nvSpPr>
        <xdr:spPr>
          <a:xfrm rot="19211024">
            <a:off x="4974262" y="738607"/>
            <a:ext cx="87395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PI standard</a:t>
            </a:r>
          </a:p>
        </xdr:txBody>
      </xdr:sp>
      <xdr:sp macro="" textlink="">
        <xdr:nvSpPr>
          <xdr:cNvPr id="320" name="TextBox 7">
            <a:extLst>
              <a:ext uri="{FF2B5EF4-FFF2-40B4-BE49-F238E27FC236}">
                <a16:creationId xmlns:a16="http://schemas.microsoft.com/office/drawing/2014/main" id="{29C7F2FC-A558-305E-31DF-FA250073E693}"/>
              </a:ext>
            </a:extLst>
          </xdr:cNvPr>
          <xdr:cNvSpPr txBox="1"/>
        </xdr:nvSpPr>
        <xdr:spPr>
          <a:xfrm rot="19211024">
            <a:off x="924790" y="717570"/>
            <a:ext cx="107112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Vehicle control</a:t>
            </a:r>
          </a:p>
        </xdr:txBody>
      </xdr:sp>
      <xdr:sp macro="" textlink="">
        <xdr:nvSpPr>
          <xdr:cNvPr id="321" name="TextBox 8">
            <a:extLst>
              <a:ext uri="{FF2B5EF4-FFF2-40B4-BE49-F238E27FC236}">
                <a16:creationId xmlns:a16="http://schemas.microsoft.com/office/drawing/2014/main" id="{6318580C-0B88-4DE6-DE5B-A9BAE1925B44}"/>
              </a:ext>
            </a:extLst>
          </xdr:cNvPr>
          <xdr:cNvSpPr txBox="1"/>
        </xdr:nvSpPr>
        <xdr:spPr>
          <a:xfrm rot="19211024">
            <a:off x="659251" y="657522"/>
            <a:ext cx="125867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No-protein control</a:t>
            </a:r>
          </a:p>
        </xdr:txBody>
      </xdr:sp>
      <xdr:cxnSp macro="">
        <xdr:nvCxnSpPr>
          <xdr:cNvPr id="322" name="Straight Connector 321">
            <a:extLst>
              <a:ext uri="{FF2B5EF4-FFF2-40B4-BE49-F238E27FC236}">
                <a16:creationId xmlns:a16="http://schemas.microsoft.com/office/drawing/2014/main" id="{CDC23B5F-72A3-CD5E-11C2-C19F0BCF5883}"/>
              </a:ext>
            </a:extLst>
          </xdr:cNvPr>
          <xdr:cNvCxnSpPr>
            <a:cxnSpLocks/>
          </xdr:cNvCxnSpPr>
        </xdr:nvCxnSpPr>
        <xdr:spPr>
          <a:xfrm>
            <a:off x="1294598" y="1116331"/>
            <a:ext cx="65841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23" name="TextBox 10">
            <a:extLst>
              <a:ext uri="{FF2B5EF4-FFF2-40B4-BE49-F238E27FC236}">
                <a16:creationId xmlns:a16="http://schemas.microsoft.com/office/drawing/2014/main" id="{D31684CB-ABD5-9ECB-C25F-A06C3BDEBCA6}"/>
              </a:ext>
            </a:extLst>
          </xdr:cNvPr>
          <xdr:cNvSpPr txBox="1"/>
        </xdr:nvSpPr>
        <xdr:spPr>
          <a:xfrm rot="19211024">
            <a:off x="1433548" y="734797"/>
            <a:ext cx="712054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1000 µM</a:t>
            </a:r>
          </a:p>
        </xdr:txBody>
      </xdr:sp>
      <xdr:cxnSp macro="">
        <xdr:nvCxnSpPr>
          <xdr:cNvPr id="324" name="Straight Connector 323">
            <a:extLst>
              <a:ext uri="{FF2B5EF4-FFF2-40B4-BE49-F238E27FC236}">
                <a16:creationId xmlns:a16="http://schemas.microsoft.com/office/drawing/2014/main" id="{EE8978E0-1B42-8FD5-C8FA-D398C91EBF57}"/>
              </a:ext>
            </a:extLst>
          </xdr:cNvPr>
          <xdr:cNvCxnSpPr>
            <a:cxnSpLocks/>
          </xdr:cNvCxnSpPr>
        </xdr:nvCxnSpPr>
        <xdr:spPr>
          <a:xfrm>
            <a:off x="2073768" y="1116331"/>
            <a:ext cx="65841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25" name="TextBox 12">
            <a:extLst>
              <a:ext uri="{FF2B5EF4-FFF2-40B4-BE49-F238E27FC236}">
                <a16:creationId xmlns:a16="http://schemas.microsoft.com/office/drawing/2014/main" id="{33963862-EC10-6AAD-2686-2F88D7EB2B83}"/>
              </a:ext>
            </a:extLst>
          </xdr:cNvPr>
          <xdr:cNvSpPr txBox="1"/>
        </xdr:nvSpPr>
        <xdr:spPr>
          <a:xfrm rot="19211024">
            <a:off x="2288058" y="734797"/>
            <a:ext cx="56137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30 µM</a:t>
            </a:r>
          </a:p>
        </xdr:txBody>
      </xdr:sp>
      <xdr:cxnSp macro="">
        <xdr:nvCxnSpPr>
          <xdr:cNvPr id="326" name="Straight Connector 325">
            <a:extLst>
              <a:ext uri="{FF2B5EF4-FFF2-40B4-BE49-F238E27FC236}">
                <a16:creationId xmlns:a16="http://schemas.microsoft.com/office/drawing/2014/main" id="{CD4B5C2E-1117-3D97-15CA-56B3C7B78689}"/>
              </a:ext>
            </a:extLst>
          </xdr:cNvPr>
          <xdr:cNvCxnSpPr>
            <a:cxnSpLocks/>
          </xdr:cNvCxnSpPr>
        </xdr:nvCxnSpPr>
        <xdr:spPr>
          <a:xfrm>
            <a:off x="2841211" y="1116330"/>
            <a:ext cx="65841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27" name="TextBox 14">
            <a:extLst>
              <a:ext uri="{FF2B5EF4-FFF2-40B4-BE49-F238E27FC236}">
                <a16:creationId xmlns:a16="http://schemas.microsoft.com/office/drawing/2014/main" id="{0C606C05-BE2A-3A96-027A-F6AE61A38709}"/>
              </a:ext>
            </a:extLst>
          </xdr:cNvPr>
          <xdr:cNvSpPr txBox="1"/>
        </xdr:nvSpPr>
        <xdr:spPr>
          <a:xfrm rot="19211024">
            <a:off x="3055501" y="734796"/>
            <a:ext cx="56137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10 µM</a:t>
            </a:r>
          </a:p>
        </xdr:txBody>
      </xdr:sp>
      <xdr:cxnSp macro="">
        <xdr:nvCxnSpPr>
          <xdr:cNvPr id="328" name="Straight Connector 327">
            <a:extLst>
              <a:ext uri="{FF2B5EF4-FFF2-40B4-BE49-F238E27FC236}">
                <a16:creationId xmlns:a16="http://schemas.microsoft.com/office/drawing/2014/main" id="{5B9904A9-6083-53A6-874B-34B7A9FD0099}"/>
              </a:ext>
            </a:extLst>
          </xdr:cNvPr>
          <xdr:cNvCxnSpPr>
            <a:cxnSpLocks/>
          </xdr:cNvCxnSpPr>
        </xdr:nvCxnSpPr>
        <xdr:spPr>
          <a:xfrm>
            <a:off x="3574010" y="1116330"/>
            <a:ext cx="65841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29" name="TextBox 16">
            <a:extLst>
              <a:ext uri="{FF2B5EF4-FFF2-40B4-BE49-F238E27FC236}">
                <a16:creationId xmlns:a16="http://schemas.microsoft.com/office/drawing/2014/main" id="{EDC503EA-0157-E8AD-A37D-A9AA16FD9B85}"/>
              </a:ext>
            </a:extLst>
          </xdr:cNvPr>
          <xdr:cNvSpPr txBox="1"/>
        </xdr:nvSpPr>
        <xdr:spPr>
          <a:xfrm rot="19211024">
            <a:off x="3825971" y="734796"/>
            <a:ext cx="486030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3 µM</a:t>
            </a:r>
          </a:p>
        </xdr:txBody>
      </xdr:sp>
      <xdr:cxnSp macro="">
        <xdr:nvCxnSpPr>
          <xdr:cNvPr id="330" name="Straight Connector 329">
            <a:extLst>
              <a:ext uri="{FF2B5EF4-FFF2-40B4-BE49-F238E27FC236}">
                <a16:creationId xmlns:a16="http://schemas.microsoft.com/office/drawing/2014/main" id="{A7BBE316-C12E-222F-4B9E-57262748BE3F}"/>
              </a:ext>
            </a:extLst>
          </xdr:cNvPr>
          <xdr:cNvCxnSpPr>
            <a:cxnSpLocks/>
          </xdr:cNvCxnSpPr>
        </xdr:nvCxnSpPr>
        <xdr:spPr>
          <a:xfrm>
            <a:off x="4308468" y="1116330"/>
            <a:ext cx="65841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31" name="TextBox 18">
            <a:extLst>
              <a:ext uri="{FF2B5EF4-FFF2-40B4-BE49-F238E27FC236}">
                <a16:creationId xmlns:a16="http://schemas.microsoft.com/office/drawing/2014/main" id="{5E923216-4297-07AE-3DBB-FE1E2CAAD7B8}"/>
              </a:ext>
            </a:extLst>
          </xdr:cNvPr>
          <xdr:cNvSpPr txBox="1"/>
        </xdr:nvSpPr>
        <xdr:spPr>
          <a:xfrm rot="19211024">
            <a:off x="4560429" y="734796"/>
            <a:ext cx="486030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1 µM</a:t>
            </a:r>
          </a:p>
        </xdr:txBody>
      </xdr:sp>
      <xdr:sp macro="" textlink="">
        <xdr:nvSpPr>
          <xdr:cNvPr id="332" name="TextBox 19">
            <a:extLst>
              <a:ext uri="{FF2B5EF4-FFF2-40B4-BE49-F238E27FC236}">
                <a16:creationId xmlns:a16="http://schemas.microsoft.com/office/drawing/2014/main" id="{4C40D9F4-E4AD-A2DA-A8D5-2ABFAAC38283}"/>
              </a:ext>
            </a:extLst>
          </xdr:cNvPr>
          <xdr:cNvSpPr txBox="1"/>
        </xdr:nvSpPr>
        <xdr:spPr>
          <a:xfrm rot="19211024">
            <a:off x="389579" y="799071"/>
            <a:ext cx="87395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PI standard</a:t>
            </a:r>
          </a:p>
        </xdr:txBody>
      </xdr:sp>
      <xdr:sp macro="" textlink="">
        <xdr:nvSpPr>
          <xdr:cNvPr id="333" name="TextBox 20">
            <a:extLst>
              <a:ext uri="{FF2B5EF4-FFF2-40B4-BE49-F238E27FC236}">
                <a16:creationId xmlns:a16="http://schemas.microsoft.com/office/drawing/2014/main" id="{8B3521A4-92FD-B9C1-9574-7BB788B7E1FD}"/>
              </a:ext>
            </a:extLst>
          </xdr:cNvPr>
          <xdr:cNvSpPr txBox="1"/>
        </xdr:nvSpPr>
        <xdr:spPr>
          <a:xfrm rot="19211024">
            <a:off x="10214872" y="809493"/>
            <a:ext cx="87395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PI standard</a:t>
            </a:r>
          </a:p>
        </xdr:txBody>
      </xdr:sp>
      <xdr:sp macro="" textlink="">
        <xdr:nvSpPr>
          <xdr:cNvPr id="334" name="TextBox 21">
            <a:extLst>
              <a:ext uri="{FF2B5EF4-FFF2-40B4-BE49-F238E27FC236}">
                <a16:creationId xmlns:a16="http://schemas.microsoft.com/office/drawing/2014/main" id="{5B144281-8CCF-ECD6-57C9-7EA0B87CFFC5}"/>
              </a:ext>
            </a:extLst>
          </xdr:cNvPr>
          <xdr:cNvSpPr txBox="1"/>
        </xdr:nvSpPr>
        <xdr:spPr>
          <a:xfrm rot="19211024">
            <a:off x="6231796" y="770047"/>
            <a:ext cx="107112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Vehicle control</a:t>
            </a:r>
          </a:p>
        </xdr:txBody>
      </xdr:sp>
      <xdr:sp macro="" textlink="">
        <xdr:nvSpPr>
          <xdr:cNvPr id="335" name="TextBox 22">
            <a:extLst>
              <a:ext uri="{FF2B5EF4-FFF2-40B4-BE49-F238E27FC236}">
                <a16:creationId xmlns:a16="http://schemas.microsoft.com/office/drawing/2014/main" id="{7E473187-1789-23E7-0ADA-1169E3390471}"/>
              </a:ext>
            </a:extLst>
          </xdr:cNvPr>
          <xdr:cNvSpPr txBox="1"/>
        </xdr:nvSpPr>
        <xdr:spPr>
          <a:xfrm rot="19211024">
            <a:off x="5966257" y="709999"/>
            <a:ext cx="125867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No-protein control</a:t>
            </a:r>
          </a:p>
        </xdr:txBody>
      </xdr:sp>
      <xdr:cxnSp macro="">
        <xdr:nvCxnSpPr>
          <xdr:cNvPr id="336" name="Straight Connector 335">
            <a:extLst>
              <a:ext uri="{FF2B5EF4-FFF2-40B4-BE49-F238E27FC236}">
                <a16:creationId xmlns:a16="http://schemas.microsoft.com/office/drawing/2014/main" id="{9F143878-7CE4-89AC-000A-464B49D27319}"/>
              </a:ext>
            </a:extLst>
          </xdr:cNvPr>
          <xdr:cNvCxnSpPr>
            <a:cxnSpLocks/>
          </xdr:cNvCxnSpPr>
        </xdr:nvCxnSpPr>
        <xdr:spPr>
          <a:xfrm>
            <a:off x="6601604" y="1168808"/>
            <a:ext cx="65841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37" name="TextBox 24">
            <a:extLst>
              <a:ext uri="{FF2B5EF4-FFF2-40B4-BE49-F238E27FC236}">
                <a16:creationId xmlns:a16="http://schemas.microsoft.com/office/drawing/2014/main" id="{D7C2DF49-41DC-7FB6-4B44-E164CEF14AB3}"/>
              </a:ext>
            </a:extLst>
          </xdr:cNvPr>
          <xdr:cNvSpPr txBox="1"/>
        </xdr:nvSpPr>
        <xdr:spPr>
          <a:xfrm rot="19211024">
            <a:off x="6779026" y="787274"/>
            <a:ext cx="635110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300 nM</a:t>
            </a:r>
          </a:p>
        </xdr:txBody>
      </xdr:sp>
      <xdr:cxnSp macro="">
        <xdr:nvCxnSpPr>
          <xdr:cNvPr id="338" name="Straight Connector 337">
            <a:extLst>
              <a:ext uri="{FF2B5EF4-FFF2-40B4-BE49-F238E27FC236}">
                <a16:creationId xmlns:a16="http://schemas.microsoft.com/office/drawing/2014/main" id="{EADF504F-B924-AF27-392C-CEF5A71D8CF9}"/>
              </a:ext>
            </a:extLst>
          </xdr:cNvPr>
          <xdr:cNvCxnSpPr>
            <a:cxnSpLocks/>
          </xdr:cNvCxnSpPr>
        </xdr:nvCxnSpPr>
        <xdr:spPr>
          <a:xfrm>
            <a:off x="7380774" y="1168808"/>
            <a:ext cx="65841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39" name="TextBox 26">
            <a:extLst>
              <a:ext uri="{FF2B5EF4-FFF2-40B4-BE49-F238E27FC236}">
                <a16:creationId xmlns:a16="http://schemas.microsoft.com/office/drawing/2014/main" id="{F1BE6D0D-B3BB-B789-26D5-5AB656BC5BC7}"/>
              </a:ext>
            </a:extLst>
          </xdr:cNvPr>
          <xdr:cNvSpPr txBox="1"/>
        </xdr:nvSpPr>
        <xdr:spPr>
          <a:xfrm rot="19211024">
            <a:off x="7558196" y="787274"/>
            <a:ext cx="635110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100 nM</a:t>
            </a:r>
          </a:p>
        </xdr:txBody>
      </xdr:sp>
      <xdr:cxnSp macro="">
        <xdr:nvCxnSpPr>
          <xdr:cNvPr id="340" name="Straight Connector 339">
            <a:extLst>
              <a:ext uri="{FF2B5EF4-FFF2-40B4-BE49-F238E27FC236}">
                <a16:creationId xmlns:a16="http://schemas.microsoft.com/office/drawing/2014/main" id="{ABECF9CC-DE47-85D9-574A-3A262A16F632}"/>
              </a:ext>
            </a:extLst>
          </xdr:cNvPr>
          <xdr:cNvCxnSpPr>
            <a:cxnSpLocks/>
          </xdr:cNvCxnSpPr>
        </xdr:nvCxnSpPr>
        <xdr:spPr>
          <a:xfrm>
            <a:off x="8148217" y="1168807"/>
            <a:ext cx="65841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41" name="TextBox 28">
            <a:extLst>
              <a:ext uri="{FF2B5EF4-FFF2-40B4-BE49-F238E27FC236}">
                <a16:creationId xmlns:a16="http://schemas.microsoft.com/office/drawing/2014/main" id="{8C4D2B49-4F8B-8F8C-4ED2-C90249AED6E5}"/>
              </a:ext>
            </a:extLst>
          </xdr:cNvPr>
          <xdr:cNvSpPr txBox="1"/>
        </xdr:nvSpPr>
        <xdr:spPr>
          <a:xfrm rot="19211024">
            <a:off x="8363309" y="787273"/>
            <a:ext cx="55976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30 nM</a:t>
            </a:r>
          </a:p>
        </xdr:txBody>
      </xdr:sp>
      <xdr:cxnSp macro="">
        <xdr:nvCxnSpPr>
          <xdr:cNvPr id="342" name="Straight Connector 341">
            <a:extLst>
              <a:ext uri="{FF2B5EF4-FFF2-40B4-BE49-F238E27FC236}">
                <a16:creationId xmlns:a16="http://schemas.microsoft.com/office/drawing/2014/main" id="{376D80F7-880B-DB2A-B085-E90DD2FE6DB6}"/>
              </a:ext>
            </a:extLst>
          </xdr:cNvPr>
          <xdr:cNvCxnSpPr>
            <a:cxnSpLocks/>
          </xdr:cNvCxnSpPr>
        </xdr:nvCxnSpPr>
        <xdr:spPr>
          <a:xfrm>
            <a:off x="8881016" y="1168807"/>
            <a:ext cx="65841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43" name="TextBox 30">
            <a:extLst>
              <a:ext uri="{FF2B5EF4-FFF2-40B4-BE49-F238E27FC236}">
                <a16:creationId xmlns:a16="http://schemas.microsoft.com/office/drawing/2014/main" id="{2965D383-70B5-0CE5-78AC-719E607D7C35}"/>
              </a:ext>
            </a:extLst>
          </xdr:cNvPr>
          <xdr:cNvSpPr txBox="1"/>
        </xdr:nvSpPr>
        <xdr:spPr>
          <a:xfrm rot="19211024">
            <a:off x="9096108" y="787273"/>
            <a:ext cx="55976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10 nM</a:t>
            </a:r>
          </a:p>
        </xdr:txBody>
      </xdr:sp>
      <xdr:cxnSp macro="">
        <xdr:nvCxnSpPr>
          <xdr:cNvPr id="344" name="Straight Connector 343">
            <a:extLst>
              <a:ext uri="{FF2B5EF4-FFF2-40B4-BE49-F238E27FC236}">
                <a16:creationId xmlns:a16="http://schemas.microsoft.com/office/drawing/2014/main" id="{23F3E61A-AB61-C6DA-A713-0417B2F1B90E}"/>
              </a:ext>
            </a:extLst>
          </xdr:cNvPr>
          <xdr:cNvCxnSpPr>
            <a:cxnSpLocks/>
          </xdr:cNvCxnSpPr>
        </xdr:nvCxnSpPr>
        <xdr:spPr>
          <a:xfrm>
            <a:off x="9615474" y="1168807"/>
            <a:ext cx="65841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45" name="TextBox 32">
            <a:extLst>
              <a:ext uri="{FF2B5EF4-FFF2-40B4-BE49-F238E27FC236}">
                <a16:creationId xmlns:a16="http://schemas.microsoft.com/office/drawing/2014/main" id="{63BA2802-CC0E-5087-4D44-007B388501B2}"/>
              </a:ext>
            </a:extLst>
          </xdr:cNvPr>
          <xdr:cNvSpPr txBox="1"/>
        </xdr:nvSpPr>
        <xdr:spPr>
          <a:xfrm rot="19211024">
            <a:off x="9868236" y="787273"/>
            <a:ext cx="484428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3 nM</a:t>
            </a:r>
          </a:p>
        </xdr:txBody>
      </xdr:sp>
      <xdr:sp macro="" textlink="">
        <xdr:nvSpPr>
          <xdr:cNvPr id="346" name="TextBox 33">
            <a:extLst>
              <a:ext uri="{FF2B5EF4-FFF2-40B4-BE49-F238E27FC236}">
                <a16:creationId xmlns:a16="http://schemas.microsoft.com/office/drawing/2014/main" id="{FACCA275-52D2-F48D-E898-409FC97CC6A5}"/>
              </a:ext>
            </a:extLst>
          </xdr:cNvPr>
          <xdr:cNvSpPr txBox="1"/>
        </xdr:nvSpPr>
        <xdr:spPr>
          <a:xfrm rot="19211024">
            <a:off x="5764741" y="838858"/>
            <a:ext cx="87395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PI standard</a:t>
            </a:r>
          </a:p>
        </xdr:txBody>
      </xdr:sp>
      <xdr:sp macro="" textlink="">
        <xdr:nvSpPr>
          <xdr:cNvPr id="347" name="TextBox 34">
            <a:extLst>
              <a:ext uri="{FF2B5EF4-FFF2-40B4-BE49-F238E27FC236}">
                <a16:creationId xmlns:a16="http://schemas.microsoft.com/office/drawing/2014/main" id="{4389CF84-444E-802B-D27A-A0050B05BD5A}"/>
              </a:ext>
            </a:extLst>
          </xdr:cNvPr>
          <xdr:cNvSpPr txBox="1"/>
        </xdr:nvSpPr>
        <xdr:spPr>
          <a:xfrm>
            <a:off x="157463" y="67028"/>
            <a:ext cx="262924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TLC – Sevenin-2 IC</a:t>
            </a:r>
            <a:r>
              <a:rPr lang="en-US" sz="1200" baseline="-25000">
                <a:latin typeface="Helvetica" pitchFamily="2" charset="0"/>
              </a:rPr>
              <a:t>50</a:t>
            </a:r>
            <a:r>
              <a:rPr lang="en-US" sz="1200">
                <a:latin typeface="Helvetica" pitchFamily="2" charset="0"/>
              </a:rPr>
              <a:t> measurement</a:t>
            </a:r>
          </a:p>
        </xdr:txBody>
      </xdr:sp>
      <xdr:sp macro="" textlink="">
        <xdr:nvSpPr>
          <xdr:cNvPr id="348" name="TextBox 35">
            <a:extLst>
              <a:ext uri="{FF2B5EF4-FFF2-40B4-BE49-F238E27FC236}">
                <a16:creationId xmlns:a16="http://schemas.microsoft.com/office/drawing/2014/main" id="{C18E82BD-9493-7205-B693-90529C7FF260}"/>
              </a:ext>
            </a:extLst>
          </xdr:cNvPr>
          <xdr:cNvSpPr txBox="1"/>
        </xdr:nvSpPr>
        <xdr:spPr>
          <a:xfrm>
            <a:off x="5305025" y="3352800"/>
            <a:ext cx="38183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-PI</a:t>
            </a:r>
          </a:p>
        </xdr:txBody>
      </xdr:sp>
      <xdr:sp macro="" textlink="">
        <xdr:nvSpPr>
          <xdr:cNvPr id="349" name="TextBox 36">
            <a:extLst>
              <a:ext uri="{FF2B5EF4-FFF2-40B4-BE49-F238E27FC236}">
                <a16:creationId xmlns:a16="http://schemas.microsoft.com/office/drawing/2014/main" id="{5A781EC0-6A54-1941-4EAA-89F85C9CB8F7}"/>
              </a:ext>
            </a:extLst>
          </xdr:cNvPr>
          <xdr:cNvSpPr txBox="1"/>
        </xdr:nvSpPr>
        <xdr:spPr>
          <a:xfrm>
            <a:off x="5296285" y="5066176"/>
            <a:ext cx="56137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-Start</a:t>
            </a:r>
          </a:p>
        </xdr:txBody>
      </xdr:sp>
      <xdr:sp macro="" textlink="">
        <xdr:nvSpPr>
          <xdr:cNvPr id="350" name="TextBox 37">
            <a:extLst>
              <a:ext uri="{FF2B5EF4-FFF2-40B4-BE49-F238E27FC236}">
                <a16:creationId xmlns:a16="http://schemas.microsoft.com/office/drawing/2014/main" id="{AB3A33AE-3992-AF2C-9616-1F414477A0A4}"/>
              </a:ext>
            </a:extLst>
          </xdr:cNvPr>
          <xdr:cNvSpPr txBox="1"/>
        </xdr:nvSpPr>
        <xdr:spPr>
          <a:xfrm>
            <a:off x="10565071" y="3290433"/>
            <a:ext cx="38183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-PI</a:t>
            </a:r>
          </a:p>
        </xdr:txBody>
      </xdr:sp>
      <xdr:sp macro="" textlink="">
        <xdr:nvSpPr>
          <xdr:cNvPr id="351" name="TextBox 38">
            <a:extLst>
              <a:ext uri="{FF2B5EF4-FFF2-40B4-BE49-F238E27FC236}">
                <a16:creationId xmlns:a16="http://schemas.microsoft.com/office/drawing/2014/main" id="{34F9D612-B63F-A1D7-9516-2E55CBD5B872}"/>
              </a:ext>
            </a:extLst>
          </xdr:cNvPr>
          <xdr:cNvSpPr txBox="1"/>
        </xdr:nvSpPr>
        <xdr:spPr>
          <a:xfrm>
            <a:off x="10561040" y="4866649"/>
            <a:ext cx="56137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-Start</a:t>
            </a:r>
          </a:p>
        </xdr:txBody>
      </xdr:sp>
    </xdr:grpSp>
    <xdr:clientData/>
  </xdr:twoCellAnchor>
  <xdr:twoCellAnchor>
    <xdr:from>
      <xdr:col>2</xdr:col>
      <xdr:colOff>224118</xdr:colOff>
      <xdr:row>353</xdr:row>
      <xdr:rowOff>134471</xdr:rowOff>
    </xdr:from>
    <xdr:to>
      <xdr:col>20</xdr:col>
      <xdr:colOff>241872</xdr:colOff>
      <xdr:row>380</xdr:row>
      <xdr:rowOff>93661</xdr:rowOff>
    </xdr:to>
    <xdr:grpSp>
      <xdr:nvGrpSpPr>
        <xdr:cNvPr id="352" name="Group 351">
          <a:extLst>
            <a:ext uri="{FF2B5EF4-FFF2-40B4-BE49-F238E27FC236}">
              <a16:creationId xmlns:a16="http://schemas.microsoft.com/office/drawing/2014/main" id="{22A35593-3904-CCC9-0542-D245C8AE4FAE}"/>
            </a:ext>
          </a:extLst>
        </xdr:cNvPr>
        <xdr:cNvGrpSpPr/>
      </xdr:nvGrpSpPr>
      <xdr:grpSpPr>
        <a:xfrm>
          <a:off x="1505399" y="63895942"/>
          <a:ext cx="11509274" cy="4800131"/>
          <a:chOff x="336052" y="421810"/>
          <a:chExt cx="10909872" cy="5102690"/>
        </a:xfrm>
      </xdr:grpSpPr>
      <xdr:pic>
        <xdr:nvPicPr>
          <xdr:cNvPr id="353" name="Picture 352">
            <a:extLst>
              <a:ext uri="{FF2B5EF4-FFF2-40B4-BE49-F238E27FC236}">
                <a16:creationId xmlns:a16="http://schemas.microsoft.com/office/drawing/2014/main" id="{9016137F-F65F-4925-9D4F-88276A24FA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670124" y="1751304"/>
            <a:ext cx="4787653" cy="3773196"/>
          </a:xfrm>
          <a:prstGeom prst="rect">
            <a:avLst/>
          </a:prstGeom>
          <a:ln>
            <a:solidFill>
              <a:schemeClr val="bg1">
                <a:lumMod val="65000"/>
              </a:schemeClr>
            </a:solidFill>
          </a:ln>
        </xdr:spPr>
      </xdr:pic>
      <xdr:sp macro="" textlink="">
        <xdr:nvSpPr>
          <xdr:cNvPr id="354" name="TextBox 4">
            <a:extLst>
              <a:ext uri="{FF2B5EF4-FFF2-40B4-BE49-F238E27FC236}">
                <a16:creationId xmlns:a16="http://schemas.microsoft.com/office/drawing/2014/main" id="{DE8930A7-F3EF-DEDD-278D-C6F0AC585222}"/>
              </a:ext>
            </a:extLst>
          </xdr:cNvPr>
          <xdr:cNvSpPr txBox="1"/>
        </xdr:nvSpPr>
        <xdr:spPr>
          <a:xfrm rot="19211024">
            <a:off x="4951384" y="1278794"/>
            <a:ext cx="93326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TG standard</a:t>
            </a:r>
          </a:p>
        </xdr:txBody>
      </xdr:sp>
      <xdr:sp macro="" textlink="">
        <xdr:nvSpPr>
          <xdr:cNvPr id="355" name="TextBox 5">
            <a:extLst>
              <a:ext uri="{FF2B5EF4-FFF2-40B4-BE49-F238E27FC236}">
                <a16:creationId xmlns:a16="http://schemas.microsoft.com/office/drawing/2014/main" id="{D9634CFC-FD23-6AFA-769F-247EC8393057}"/>
              </a:ext>
            </a:extLst>
          </xdr:cNvPr>
          <xdr:cNvSpPr txBox="1"/>
        </xdr:nvSpPr>
        <xdr:spPr>
          <a:xfrm rot="19211024">
            <a:off x="878083" y="1184769"/>
            <a:ext cx="128753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No protein control</a:t>
            </a:r>
          </a:p>
        </xdr:txBody>
      </xdr:sp>
      <xdr:cxnSp macro="">
        <xdr:nvCxnSpPr>
          <xdr:cNvPr id="356" name="Straight Connector 355">
            <a:extLst>
              <a:ext uri="{FF2B5EF4-FFF2-40B4-BE49-F238E27FC236}">
                <a16:creationId xmlns:a16="http://schemas.microsoft.com/office/drawing/2014/main" id="{2B401A10-F00A-C32F-B6F2-321D267F5D18}"/>
              </a:ext>
            </a:extLst>
          </xdr:cNvPr>
          <xdr:cNvCxnSpPr>
            <a:cxnSpLocks/>
          </xdr:cNvCxnSpPr>
        </xdr:nvCxnSpPr>
        <xdr:spPr>
          <a:xfrm>
            <a:off x="1316616" y="1656518"/>
            <a:ext cx="65841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57" name="Straight Connector 356">
            <a:extLst>
              <a:ext uri="{FF2B5EF4-FFF2-40B4-BE49-F238E27FC236}">
                <a16:creationId xmlns:a16="http://schemas.microsoft.com/office/drawing/2014/main" id="{7145AD0F-ACDC-4E05-1633-2C99DCEBBABD}"/>
              </a:ext>
            </a:extLst>
          </xdr:cNvPr>
          <xdr:cNvCxnSpPr>
            <a:cxnSpLocks/>
          </xdr:cNvCxnSpPr>
        </xdr:nvCxnSpPr>
        <xdr:spPr>
          <a:xfrm>
            <a:off x="2080546" y="1656518"/>
            <a:ext cx="65841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8" name="TextBox 10">
            <a:extLst>
              <a:ext uri="{FF2B5EF4-FFF2-40B4-BE49-F238E27FC236}">
                <a16:creationId xmlns:a16="http://schemas.microsoft.com/office/drawing/2014/main" id="{7CD494EA-C5B5-BC8C-278D-569208CCC711}"/>
              </a:ext>
            </a:extLst>
          </xdr:cNvPr>
          <xdr:cNvSpPr txBox="1"/>
        </xdr:nvSpPr>
        <xdr:spPr>
          <a:xfrm rot="19211024">
            <a:off x="2212798" y="1203446"/>
            <a:ext cx="90601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T863 50 µM</a:t>
            </a:r>
          </a:p>
        </xdr:txBody>
      </xdr:sp>
      <xdr:cxnSp macro="">
        <xdr:nvCxnSpPr>
          <xdr:cNvPr id="359" name="Straight Connector 358">
            <a:extLst>
              <a:ext uri="{FF2B5EF4-FFF2-40B4-BE49-F238E27FC236}">
                <a16:creationId xmlns:a16="http://schemas.microsoft.com/office/drawing/2014/main" id="{68DECC06-4898-EF5D-C5E7-5E564897FBA9}"/>
              </a:ext>
            </a:extLst>
          </xdr:cNvPr>
          <xdr:cNvCxnSpPr>
            <a:cxnSpLocks/>
          </xdr:cNvCxnSpPr>
        </xdr:nvCxnSpPr>
        <xdr:spPr>
          <a:xfrm>
            <a:off x="2847989" y="1656517"/>
            <a:ext cx="65841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60" name="Straight Connector 359">
            <a:extLst>
              <a:ext uri="{FF2B5EF4-FFF2-40B4-BE49-F238E27FC236}">
                <a16:creationId xmlns:a16="http://schemas.microsoft.com/office/drawing/2014/main" id="{56596405-1376-4232-BE52-3F1E435DCF7D}"/>
              </a:ext>
            </a:extLst>
          </xdr:cNvPr>
          <xdr:cNvCxnSpPr>
            <a:cxnSpLocks/>
          </xdr:cNvCxnSpPr>
        </xdr:nvCxnSpPr>
        <xdr:spPr>
          <a:xfrm>
            <a:off x="3580788" y="1656517"/>
            <a:ext cx="65841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61" name="Straight Connector 360">
            <a:extLst>
              <a:ext uri="{FF2B5EF4-FFF2-40B4-BE49-F238E27FC236}">
                <a16:creationId xmlns:a16="http://schemas.microsoft.com/office/drawing/2014/main" id="{FED44013-FB37-DF5A-ADF4-398CFC68E592}"/>
              </a:ext>
            </a:extLst>
          </xdr:cNvPr>
          <xdr:cNvCxnSpPr>
            <a:cxnSpLocks/>
          </xdr:cNvCxnSpPr>
        </xdr:nvCxnSpPr>
        <xdr:spPr>
          <a:xfrm>
            <a:off x="4315246" y="1656517"/>
            <a:ext cx="65841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62" name="TextBox 17">
            <a:extLst>
              <a:ext uri="{FF2B5EF4-FFF2-40B4-BE49-F238E27FC236}">
                <a16:creationId xmlns:a16="http://schemas.microsoft.com/office/drawing/2014/main" id="{328AE324-A0BD-54E6-8B6F-4989441436D1}"/>
              </a:ext>
            </a:extLst>
          </xdr:cNvPr>
          <xdr:cNvSpPr txBox="1"/>
        </xdr:nvSpPr>
        <xdr:spPr>
          <a:xfrm>
            <a:off x="336052" y="421810"/>
            <a:ext cx="248818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TLC – inhibition of human DGAT1</a:t>
            </a:r>
          </a:p>
        </xdr:txBody>
      </xdr:sp>
      <xdr:sp macro="" textlink="">
        <xdr:nvSpPr>
          <xdr:cNvPr id="363" name="TextBox 18">
            <a:extLst>
              <a:ext uri="{FF2B5EF4-FFF2-40B4-BE49-F238E27FC236}">
                <a16:creationId xmlns:a16="http://schemas.microsoft.com/office/drawing/2014/main" id="{CB15AF9C-D8A2-34D9-B6C7-9B11053E7C96}"/>
              </a:ext>
            </a:extLst>
          </xdr:cNvPr>
          <xdr:cNvSpPr txBox="1"/>
        </xdr:nvSpPr>
        <xdr:spPr>
          <a:xfrm rot="19211024">
            <a:off x="683354" y="1257756"/>
            <a:ext cx="933269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TG standard</a:t>
            </a:r>
          </a:p>
        </xdr:txBody>
      </xdr:sp>
      <xdr:sp macro="" textlink="">
        <xdr:nvSpPr>
          <xdr:cNvPr id="364" name="TextBox 19">
            <a:extLst>
              <a:ext uri="{FF2B5EF4-FFF2-40B4-BE49-F238E27FC236}">
                <a16:creationId xmlns:a16="http://schemas.microsoft.com/office/drawing/2014/main" id="{03791520-C7C8-35AE-466A-47FD014EF501}"/>
              </a:ext>
            </a:extLst>
          </xdr:cNvPr>
          <xdr:cNvSpPr txBox="1"/>
        </xdr:nvSpPr>
        <xdr:spPr>
          <a:xfrm rot="19211024">
            <a:off x="1418498" y="1183894"/>
            <a:ext cx="107112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Vehicle control</a:t>
            </a:r>
          </a:p>
        </xdr:txBody>
      </xdr:sp>
      <xdr:sp macro="" textlink="">
        <xdr:nvSpPr>
          <xdr:cNvPr id="365" name="TextBox 20">
            <a:extLst>
              <a:ext uri="{FF2B5EF4-FFF2-40B4-BE49-F238E27FC236}">
                <a16:creationId xmlns:a16="http://schemas.microsoft.com/office/drawing/2014/main" id="{3B685904-ACED-603D-A492-06E03E16278E}"/>
              </a:ext>
            </a:extLst>
          </xdr:cNvPr>
          <xdr:cNvSpPr txBox="1"/>
        </xdr:nvSpPr>
        <xdr:spPr>
          <a:xfrm rot="19211024">
            <a:off x="2988342" y="1228305"/>
            <a:ext cx="830677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T863 5 µM</a:t>
            </a:r>
          </a:p>
        </xdr:txBody>
      </xdr:sp>
      <xdr:sp macro="" textlink="">
        <xdr:nvSpPr>
          <xdr:cNvPr id="366" name="TextBox 21">
            <a:extLst>
              <a:ext uri="{FF2B5EF4-FFF2-40B4-BE49-F238E27FC236}">
                <a16:creationId xmlns:a16="http://schemas.microsoft.com/office/drawing/2014/main" id="{8ED77AAD-E4AD-BB94-A5FE-DFC5B0830BA0}"/>
              </a:ext>
            </a:extLst>
          </xdr:cNvPr>
          <xdr:cNvSpPr txBox="1"/>
        </xdr:nvSpPr>
        <xdr:spPr>
          <a:xfrm rot="19211024">
            <a:off x="3659732" y="1073159"/>
            <a:ext cx="1346844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DGAT1-IN-1 50 µM</a:t>
            </a:r>
          </a:p>
        </xdr:txBody>
      </xdr:sp>
      <xdr:sp macro="" textlink="">
        <xdr:nvSpPr>
          <xdr:cNvPr id="367" name="TextBox 23">
            <a:extLst>
              <a:ext uri="{FF2B5EF4-FFF2-40B4-BE49-F238E27FC236}">
                <a16:creationId xmlns:a16="http://schemas.microsoft.com/office/drawing/2014/main" id="{DD5B37F5-0907-BA8D-A0ED-71CF93642EEF}"/>
              </a:ext>
            </a:extLst>
          </xdr:cNvPr>
          <xdr:cNvSpPr txBox="1"/>
        </xdr:nvSpPr>
        <xdr:spPr>
          <a:xfrm rot="19211024">
            <a:off x="4371994" y="1073159"/>
            <a:ext cx="1271502" cy="253916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050">
                <a:latin typeface="Helvetica" pitchFamily="2" charset="0"/>
              </a:rPr>
              <a:t>DGAT1-IN-1 5 µM</a:t>
            </a:r>
          </a:p>
        </xdr:txBody>
      </xdr:sp>
      <xdr:sp macro="" textlink="">
        <xdr:nvSpPr>
          <xdr:cNvPr id="368" name="TextBox 24">
            <a:extLst>
              <a:ext uri="{FF2B5EF4-FFF2-40B4-BE49-F238E27FC236}">
                <a16:creationId xmlns:a16="http://schemas.microsoft.com/office/drawing/2014/main" id="{E4E681A7-8D50-771E-8D3E-CFCD2BB85E12}"/>
              </a:ext>
            </a:extLst>
          </xdr:cNvPr>
          <xdr:cNvSpPr txBox="1"/>
        </xdr:nvSpPr>
        <xdr:spPr>
          <a:xfrm>
            <a:off x="5386444" y="2410461"/>
            <a:ext cx="709556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-TG</a:t>
            </a:r>
          </a:p>
        </xdr:txBody>
      </xdr:sp>
      <xdr:sp macro="" textlink="">
        <xdr:nvSpPr>
          <xdr:cNvPr id="369" name="TextBox 25">
            <a:extLst>
              <a:ext uri="{FF2B5EF4-FFF2-40B4-BE49-F238E27FC236}">
                <a16:creationId xmlns:a16="http://schemas.microsoft.com/office/drawing/2014/main" id="{098AF7A6-4C45-B890-4CB5-6572105672FF}"/>
              </a:ext>
            </a:extLst>
          </xdr:cNvPr>
          <xdr:cNvSpPr txBox="1"/>
        </xdr:nvSpPr>
        <xdr:spPr>
          <a:xfrm>
            <a:off x="5378960" y="5074922"/>
            <a:ext cx="561372" cy="27699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>
                <a:latin typeface="Helvetica" pitchFamily="2" charset="0"/>
              </a:rPr>
              <a:t>-Start</a:t>
            </a:r>
          </a:p>
        </xdr:txBody>
      </xdr:sp>
      <xdr:grpSp>
        <xdr:nvGrpSpPr>
          <xdr:cNvPr id="370" name="Group 369">
            <a:extLst>
              <a:ext uri="{FF2B5EF4-FFF2-40B4-BE49-F238E27FC236}">
                <a16:creationId xmlns:a16="http://schemas.microsoft.com/office/drawing/2014/main" id="{68929E32-72B8-B317-7676-C87D0FE7B7FD}"/>
              </a:ext>
            </a:extLst>
          </xdr:cNvPr>
          <xdr:cNvGrpSpPr/>
        </xdr:nvGrpSpPr>
        <xdr:grpSpPr>
          <a:xfrm>
            <a:off x="5884348" y="1010987"/>
            <a:ext cx="5361576" cy="4513513"/>
            <a:chOff x="6593904" y="1027746"/>
            <a:chExt cx="5361576" cy="4513513"/>
          </a:xfrm>
        </xdr:grpSpPr>
        <xdr:pic>
          <xdr:nvPicPr>
            <xdr:cNvPr id="371" name="Picture 370">
              <a:extLst>
                <a:ext uri="{FF2B5EF4-FFF2-40B4-BE49-F238E27FC236}">
                  <a16:creationId xmlns:a16="http://schemas.microsoft.com/office/drawing/2014/main" id="{99256366-3FEC-16BA-F60B-1520098C7DD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6732147" y="1734545"/>
              <a:ext cx="4513777" cy="3806714"/>
            </a:xfrm>
            <a:prstGeom prst="rect">
              <a:avLst/>
            </a:prstGeom>
            <a:ln>
              <a:solidFill>
                <a:schemeClr val="bg1">
                  <a:lumMod val="65000"/>
                </a:schemeClr>
              </a:solidFill>
            </a:ln>
          </xdr:spPr>
        </xdr:pic>
        <xdr:sp macro="" textlink="">
          <xdr:nvSpPr>
            <xdr:cNvPr id="372" name="TextBox 31">
              <a:extLst>
                <a:ext uri="{FF2B5EF4-FFF2-40B4-BE49-F238E27FC236}">
                  <a16:creationId xmlns:a16="http://schemas.microsoft.com/office/drawing/2014/main" id="{906090E2-056B-2049-643E-C1856A99EC68}"/>
                </a:ext>
              </a:extLst>
            </xdr:cNvPr>
            <xdr:cNvSpPr txBox="1"/>
          </xdr:nvSpPr>
          <xdr:spPr>
            <a:xfrm>
              <a:off x="11245924" y="2494281"/>
              <a:ext cx="709556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>
                  <a:latin typeface="Helvetica" pitchFamily="2" charset="0"/>
                </a:rPr>
                <a:t>-TG</a:t>
              </a:r>
            </a:p>
          </xdr:txBody>
        </xdr:sp>
        <xdr:sp macro="" textlink="">
          <xdr:nvSpPr>
            <xdr:cNvPr id="373" name="TextBox 32">
              <a:extLst>
                <a:ext uri="{FF2B5EF4-FFF2-40B4-BE49-F238E27FC236}">
                  <a16:creationId xmlns:a16="http://schemas.microsoft.com/office/drawing/2014/main" id="{A5ACB772-D362-F309-8FDF-42FE45CE19C9}"/>
                </a:ext>
              </a:extLst>
            </xdr:cNvPr>
            <xdr:cNvSpPr txBox="1"/>
          </xdr:nvSpPr>
          <xdr:spPr>
            <a:xfrm>
              <a:off x="11241190" y="5074922"/>
              <a:ext cx="561372" cy="27699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200">
                  <a:latin typeface="Helvetica" pitchFamily="2" charset="0"/>
                </a:rPr>
                <a:t>-Start</a:t>
              </a:r>
            </a:p>
          </xdr:txBody>
        </xdr:sp>
        <xdr:sp macro="" textlink="">
          <xdr:nvSpPr>
            <xdr:cNvPr id="374" name="TextBox 33">
              <a:extLst>
                <a:ext uri="{FF2B5EF4-FFF2-40B4-BE49-F238E27FC236}">
                  <a16:creationId xmlns:a16="http://schemas.microsoft.com/office/drawing/2014/main" id="{1E310525-B1F3-9BE7-EB88-C7620E44AAFC}"/>
                </a:ext>
              </a:extLst>
            </xdr:cNvPr>
            <xdr:cNvSpPr txBox="1"/>
          </xdr:nvSpPr>
          <xdr:spPr>
            <a:xfrm rot="19211024">
              <a:off x="10861934" y="1214826"/>
              <a:ext cx="933269" cy="25391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>
                  <a:latin typeface="Helvetica" pitchFamily="2" charset="0"/>
                </a:rPr>
                <a:t>TG standard</a:t>
              </a:r>
            </a:p>
          </xdr:txBody>
        </xdr:sp>
        <xdr:sp macro="" textlink="">
          <xdr:nvSpPr>
            <xdr:cNvPr id="375" name="TextBox 34">
              <a:extLst>
                <a:ext uri="{FF2B5EF4-FFF2-40B4-BE49-F238E27FC236}">
                  <a16:creationId xmlns:a16="http://schemas.microsoft.com/office/drawing/2014/main" id="{CA0BCEC4-5F82-A168-4230-ADA4D7AF2F6B}"/>
                </a:ext>
              </a:extLst>
            </xdr:cNvPr>
            <xdr:cNvSpPr txBox="1"/>
          </xdr:nvSpPr>
          <xdr:spPr>
            <a:xfrm rot="19211024">
              <a:off x="6788633" y="1120801"/>
              <a:ext cx="1287532" cy="25391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>
                  <a:latin typeface="Helvetica" pitchFamily="2" charset="0"/>
                </a:rPr>
                <a:t>No protein control</a:t>
              </a:r>
            </a:p>
          </xdr:txBody>
        </xdr:sp>
        <xdr:cxnSp macro="">
          <xdr:nvCxnSpPr>
            <xdr:cNvPr id="376" name="Straight Connector 375">
              <a:extLst>
                <a:ext uri="{FF2B5EF4-FFF2-40B4-BE49-F238E27FC236}">
                  <a16:creationId xmlns:a16="http://schemas.microsoft.com/office/drawing/2014/main" id="{E27B128D-116A-6BAF-1BB2-687440154FD9}"/>
                </a:ext>
              </a:extLst>
            </xdr:cNvPr>
            <xdr:cNvCxnSpPr>
              <a:cxnSpLocks/>
            </xdr:cNvCxnSpPr>
          </xdr:nvCxnSpPr>
          <xdr:spPr>
            <a:xfrm>
              <a:off x="7227166" y="1592550"/>
              <a:ext cx="65841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77" name="Straight Connector 376">
              <a:extLst>
                <a:ext uri="{FF2B5EF4-FFF2-40B4-BE49-F238E27FC236}">
                  <a16:creationId xmlns:a16="http://schemas.microsoft.com/office/drawing/2014/main" id="{14511E4A-3027-12D2-D5CA-D41A8C65EEBF}"/>
                </a:ext>
              </a:extLst>
            </xdr:cNvPr>
            <xdr:cNvCxnSpPr>
              <a:cxnSpLocks/>
            </xdr:cNvCxnSpPr>
          </xdr:nvCxnSpPr>
          <xdr:spPr>
            <a:xfrm>
              <a:off x="7991096" y="1592550"/>
              <a:ext cx="65841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378" name="TextBox 37">
              <a:extLst>
                <a:ext uri="{FF2B5EF4-FFF2-40B4-BE49-F238E27FC236}">
                  <a16:creationId xmlns:a16="http://schemas.microsoft.com/office/drawing/2014/main" id="{2A377F0B-A60C-D6A4-B6C0-838C85DDC086}"/>
                </a:ext>
              </a:extLst>
            </xdr:cNvPr>
            <xdr:cNvSpPr txBox="1"/>
          </xdr:nvSpPr>
          <xdr:spPr>
            <a:xfrm rot="19211024">
              <a:off x="8048954" y="1043731"/>
              <a:ext cx="1207382" cy="25391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>
                  <a:latin typeface="Helvetica" pitchFamily="2" charset="0"/>
                </a:rPr>
                <a:t>Sevenin-1 50 µM</a:t>
              </a:r>
            </a:p>
          </xdr:txBody>
        </xdr:sp>
        <xdr:cxnSp macro="">
          <xdr:nvCxnSpPr>
            <xdr:cNvPr id="379" name="Straight Connector 378">
              <a:extLst>
                <a:ext uri="{FF2B5EF4-FFF2-40B4-BE49-F238E27FC236}">
                  <a16:creationId xmlns:a16="http://schemas.microsoft.com/office/drawing/2014/main" id="{17FA8AD4-49D6-DF84-2E5B-625856C3E629}"/>
                </a:ext>
              </a:extLst>
            </xdr:cNvPr>
            <xdr:cNvCxnSpPr>
              <a:cxnSpLocks/>
            </xdr:cNvCxnSpPr>
          </xdr:nvCxnSpPr>
          <xdr:spPr>
            <a:xfrm>
              <a:off x="8758539" y="1592549"/>
              <a:ext cx="65841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80" name="Straight Connector 379">
              <a:extLst>
                <a:ext uri="{FF2B5EF4-FFF2-40B4-BE49-F238E27FC236}">
                  <a16:creationId xmlns:a16="http://schemas.microsoft.com/office/drawing/2014/main" id="{4BC2C7A3-5204-A4FB-3A57-7F49138FC028}"/>
                </a:ext>
              </a:extLst>
            </xdr:cNvPr>
            <xdr:cNvCxnSpPr>
              <a:cxnSpLocks/>
            </xdr:cNvCxnSpPr>
          </xdr:nvCxnSpPr>
          <xdr:spPr>
            <a:xfrm>
              <a:off x="9491338" y="1592549"/>
              <a:ext cx="65841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81" name="Straight Connector 380">
              <a:extLst>
                <a:ext uri="{FF2B5EF4-FFF2-40B4-BE49-F238E27FC236}">
                  <a16:creationId xmlns:a16="http://schemas.microsoft.com/office/drawing/2014/main" id="{9FA1BFCA-5CE4-EA67-6C7D-A061F06CAA8E}"/>
                </a:ext>
              </a:extLst>
            </xdr:cNvPr>
            <xdr:cNvCxnSpPr>
              <a:cxnSpLocks/>
            </xdr:cNvCxnSpPr>
          </xdr:nvCxnSpPr>
          <xdr:spPr>
            <a:xfrm>
              <a:off x="10225796" y="1592549"/>
              <a:ext cx="65841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382" name="TextBox 41">
              <a:extLst>
                <a:ext uri="{FF2B5EF4-FFF2-40B4-BE49-F238E27FC236}">
                  <a16:creationId xmlns:a16="http://schemas.microsoft.com/office/drawing/2014/main" id="{201C22AD-0049-CDF4-B73C-13794035E610}"/>
                </a:ext>
              </a:extLst>
            </xdr:cNvPr>
            <xdr:cNvSpPr txBox="1"/>
          </xdr:nvSpPr>
          <xdr:spPr>
            <a:xfrm rot="19211024">
              <a:off x="6593904" y="1193788"/>
              <a:ext cx="933269" cy="25391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>
                  <a:latin typeface="Helvetica" pitchFamily="2" charset="0"/>
                </a:rPr>
                <a:t>TG standard</a:t>
              </a:r>
            </a:p>
          </xdr:txBody>
        </xdr:sp>
        <xdr:sp macro="" textlink="">
          <xdr:nvSpPr>
            <xdr:cNvPr id="383" name="TextBox 42">
              <a:extLst>
                <a:ext uri="{FF2B5EF4-FFF2-40B4-BE49-F238E27FC236}">
                  <a16:creationId xmlns:a16="http://schemas.microsoft.com/office/drawing/2014/main" id="{497DC4CC-9B84-1D05-3A7F-F196006127F5}"/>
                </a:ext>
              </a:extLst>
            </xdr:cNvPr>
            <xdr:cNvSpPr txBox="1"/>
          </xdr:nvSpPr>
          <xdr:spPr>
            <a:xfrm rot="19211024">
              <a:off x="7329048" y="1119926"/>
              <a:ext cx="1071127" cy="25391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>
                  <a:latin typeface="Helvetica" pitchFamily="2" charset="0"/>
                </a:rPr>
                <a:t>Vehicle control</a:t>
              </a:r>
            </a:p>
          </xdr:txBody>
        </xdr:sp>
        <xdr:sp macro="" textlink="">
          <xdr:nvSpPr>
            <xdr:cNvPr id="384" name="TextBox 43">
              <a:extLst>
                <a:ext uri="{FF2B5EF4-FFF2-40B4-BE49-F238E27FC236}">
                  <a16:creationId xmlns:a16="http://schemas.microsoft.com/office/drawing/2014/main" id="{B1037F3B-A573-4914-231A-1014228FFD44}"/>
                </a:ext>
              </a:extLst>
            </xdr:cNvPr>
            <xdr:cNvSpPr txBox="1"/>
          </xdr:nvSpPr>
          <xdr:spPr>
            <a:xfrm rot="19211024">
              <a:off x="8778466" y="1105993"/>
              <a:ext cx="1132041" cy="25391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>
                  <a:latin typeface="Helvetica" pitchFamily="2" charset="0"/>
                </a:rPr>
                <a:t>Sevenin-1 5 µM</a:t>
              </a:r>
            </a:p>
          </xdr:txBody>
        </xdr:sp>
        <xdr:sp macro="" textlink="">
          <xdr:nvSpPr>
            <xdr:cNvPr id="385" name="TextBox 46">
              <a:extLst>
                <a:ext uri="{FF2B5EF4-FFF2-40B4-BE49-F238E27FC236}">
                  <a16:creationId xmlns:a16="http://schemas.microsoft.com/office/drawing/2014/main" id="{22D78418-1D19-99FB-2CC8-B10D1FB6066F}"/>
                </a:ext>
              </a:extLst>
            </xdr:cNvPr>
            <xdr:cNvSpPr txBox="1"/>
          </xdr:nvSpPr>
          <xdr:spPr>
            <a:xfrm rot="19211024">
              <a:off x="9636400" y="1027746"/>
              <a:ext cx="1207382" cy="25391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>
                  <a:latin typeface="Helvetica" pitchFamily="2" charset="0"/>
                </a:rPr>
                <a:t>Sevenin-2 50 µM</a:t>
              </a:r>
            </a:p>
          </xdr:txBody>
        </xdr:sp>
        <xdr:sp macro="" textlink="">
          <xdr:nvSpPr>
            <xdr:cNvPr id="386" name="TextBox 47">
              <a:extLst>
                <a:ext uri="{FF2B5EF4-FFF2-40B4-BE49-F238E27FC236}">
                  <a16:creationId xmlns:a16="http://schemas.microsoft.com/office/drawing/2014/main" id="{1ECE84FD-BF09-DFB4-DD64-CE3FD56B7AA2}"/>
                </a:ext>
              </a:extLst>
            </xdr:cNvPr>
            <xdr:cNvSpPr txBox="1"/>
          </xdr:nvSpPr>
          <xdr:spPr>
            <a:xfrm rot="19211024">
              <a:off x="10365912" y="1090008"/>
              <a:ext cx="1132041" cy="25391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050">
                  <a:latin typeface="Helvetica" pitchFamily="2" charset="0"/>
                </a:rPr>
                <a:t>Sevenin-2 5 µM</a:t>
              </a: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243840</xdr:colOff>
      <xdr:row>153</xdr:row>
      <xdr:rowOff>40005</xdr:rowOff>
    </xdr:from>
    <xdr:to>
      <xdr:col>17</xdr:col>
      <xdr:colOff>335280</xdr:colOff>
      <xdr:row>168</xdr:row>
      <xdr:rowOff>40005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4E00C9-8ECE-4C25-BC5C-789F1CF3D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548640</xdr:colOff>
      <xdr:row>298</xdr:row>
      <xdr:rowOff>17145</xdr:rowOff>
    </xdr:from>
    <xdr:to>
      <xdr:col>18</xdr:col>
      <xdr:colOff>0</xdr:colOff>
      <xdr:row>313</xdr:row>
      <xdr:rowOff>17145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7EF839-AD7C-4A85-81BA-475877FAD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7"/>
  <sheetViews>
    <sheetView tabSelected="1" workbookViewId="0">
      <selection activeCell="A6" sqref="A6"/>
    </sheetView>
  </sheetViews>
  <sheetFormatPr defaultRowHeight="14.4" x14ac:dyDescent="0.55000000000000004"/>
  <cols>
    <col min="1" max="1" width="34" customWidth="1"/>
  </cols>
  <sheetData>
    <row r="1" spans="1:1" ht="23.1" x14ac:dyDescent="0.85">
      <c r="A1" s="19" t="s">
        <v>0</v>
      </c>
    </row>
    <row r="2" spans="1:1" x14ac:dyDescent="0.55000000000000004">
      <c r="A2" s="1"/>
    </row>
    <row r="3" spans="1:1" x14ac:dyDescent="0.55000000000000004">
      <c r="A3" s="1" t="s">
        <v>449</v>
      </c>
    </row>
    <row r="32" spans="1:1" x14ac:dyDescent="0.55000000000000004">
      <c r="A32" s="1" t="s">
        <v>450</v>
      </c>
    </row>
    <row r="34" spans="1:12" x14ac:dyDescent="0.55000000000000004">
      <c r="A34" t="s">
        <v>1</v>
      </c>
      <c r="E34" t="s">
        <v>2</v>
      </c>
    </row>
    <row r="35" spans="1:12" x14ac:dyDescent="0.55000000000000004">
      <c r="A35" t="s">
        <v>3</v>
      </c>
      <c r="E35" t="s">
        <v>4</v>
      </c>
      <c r="I35" t="s">
        <v>5</v>
      </c>
    </row>
    <row r="36" spans="1:12" x14ac:dyDescent="0.55000000000000004">
      <c r="A36" t="s">
        <v>6</v>
      </c>
      <c r="E36" t="s">
        <v>7</v>
      </c>
    </row>
    <row r="38" spans="1:12" x14ac:dyDescent="0.55000000000000004">
      <c r="A38" t="s">
        <v>8</v>
      </c>
      <c r="E38" t="s">
        <v>9</v>
      </c>
    </row>
    <row r="39" spans="1:12" x14ac:dyDescent="0.55000000000000004">
      <c r="A39" t="s">
        <v>10</v>
      </c>
      <c r="E39" t="s">
        <v>11</v>
      </c>
    </row>
    <row r="40" spans="1:12" x14ac:dyDescent="0.55000000000000004">
      <c r="A40" t="s">
        <v>12</v>
      </c>
      <c r="E40" t="s">
        <v>13</v>
      </c>
    </row>
    <row r="41" spans="1:12" x14ac:dyDescent="0.55000000000000004">
      <c r="A41" t="s">
        <v>14</v>
      </c>
    </row>
    <row r="43" spans="1:12" x14ac:dyDescent="0.55000000000000004">
      <c r="A43" s="5" t="s">
        <v>15</v>
      </c>
      <c r="B43" s="5"/>
      <c r="C43" s="5"/>
      <c r="D43" s="5"/>
      <c r="E43" s="5">
        <v>5</v>
      </c>
      <c r="F43" s="5" t="s">
        <v>16</v>
      </c>
      <c r="G43" s="5"/>
      <c r="H43" s="5"/>
      <c r="I43" s="5"/>
      <c r="J43" s="5"/>
      <c r="K43" s="5"/>
      <c r="L43" s="5"/>
    </row>
    <row r="44" spans="1:12" x14ac:dyDescent="0.55000000000000004">
      <c r="A44" s="5" t="s">
        <v>17</v>
      </c>
      <c r="B44" s="5"/>
      <c r="C44" s="5"/>
      <c r="D44" s="5"/>
      <c r="E44" s="5">
        <v>1</v>
      </c>
      <c r="F44" s="5" t="s">
        <v>18</v>
      </c>
      <c r="G44" s="5"/>
      <c r="H44" s="5"/>
      <c r="I44" s="5"/>
      <c r="J44" s="5"/>
      <c r="K44" s="5"/>
      <c r="L44" s="5"/>
    </row>
    <row r="47" spans="1:12" x14ac:dyDescent="0.55000000000000004">
      <c r="A47" t="s">
        <v>19</v>
      </c>
    </row>
    <row r="48" spans="1:12" x14ac:dyDescent="0.55000000000000004">
      <c r="A48" t="s">
        <v>20</v>
      </c>
      <c r="E48" t="s">
        <v>21</v>
      </c>
    </row>
    <row r="49" spans="1:6" x14ac:dyDescent="0.55000000000000004">
      <c r="A49" t="s">
        <v>22</v>
      </c>
      <c r="E49">
        <v>355</v>
      </c>
      <c r="F49" t="s">
        <v>23</v>
      </c>
    </row>
    <row r="50" spans="1:6" x14ac:dyDescent="0.55000000000000004">
      <c r="A50" t="s">
        <v>24</v>
      </c>
      <c r="E50">
        <v>460</v>
      </c>
      <c r="F50" t="s">
        <v>23</v>
      </c>
    </row>
    <row r="51" spans="1:6" x14ac:dyDescent="0.55000000000000004">
      <c r="A51" t="s">
        <v>25</v>
      </c>
      <c r="E51">
        <v>9</v>
      </c>
      <c r="F51" t="s">
        <v>23</v>
      </c>
    </row>
    <row r="52" spans="1:6" x14ac:dyDescent="0.55000000000000004">
      <c r="A52" t="s">
        <v>26</v>
      </c>
      <c r="E52">
        <v>20</v>
      </c>
      <c r="F52" t="s">
        <v>23</v>
      </c>
    </row>
    <row r="53" spans="1:6" x14ac:dyDescent="0.55000000000000004">
      <c r="A53" t="s">
        <v>27</v>
      </c>
      <c r="E53">
        <v>100</v>
      </c>
      <c r="F53" t="s">
        <v>28</v>
      </c>
    </row>
    <row r="54" spans="1:6" x14ac:dyDescent="0.55000000000000004">
      <c r="A54" t="s">
        <v>29</v>
      </c>
      <c r="E54">
        <v>15</v>
      </c>
    </row>
    <row r="55" spans="1:6" x14ac:dyDescent="0.55000000000000004">
      <c r="A55" t="s">
        <v>30</v>
      </c>
      <c r="E55">
        <v>20</v>
      </c>
      <c r="F55" t="s">
        <v>31</v>
      </c>
    </row>
    <row r="56" spans="1:6" x14ac:dyDescent="0.55000000000000004">
      <c r="A56" t="s">
        <v>32</v>
      </c>
      <c r="E56">
        <v>0</v>
      </c>
      <c r="F56" t="s">
        <v>31</v>
      </c>
    </row>
    <row r="57" spans="1:6" x14ac:dyDescent="0.55000000000000004">
      <c r="A57" t="s">
        <v>33</v>
      </c>
      <c r="E57">
        <v>15</v>
      </c>
      <c r="F57" t="s">
        <v>34</v>
      </c>
    </row>
    <row r="58" spans="1:6" x14ac:dyDescent="0.55000000000000004">
      <c r="A58" t="s">
        <v>35</v>
      </c>
      <c r="E58" t="s">
        <v>36</v>
      </c>
    </row>
    <row r="60" spans="1:6" x14ac:dyDescent="0.55000000000000004">
      <c r="B60" t="s">
        <v>37</v>
      </c>
    </row>
    <row r="61" spans="1:6" x14ac:dyDescent="0.55000000000000004">
      <c r="A61" s="3" t="s">
        <v>38</v>
      </c>
      <c r="B61" s="3">
        <v>8</v>
      </c>
      <c r="C61" s="3">
        <v>9</v>
      </c>
      <c r="D61" s="3">
        <v>10</v>
      </c>
      <c r="E61" s="3">
        <v>11</v>
      </c>
      <c r="F61" s="3">
        <v>12</v>
      </c>
    </row>
    <row r="62" spans="1:6" x14ac:dyDescent="0.55000000000000004">
      <c r="A62" s="3" t="s">
        <v>39</v>
      </c>
      <c r="B62">
        <v>1813</v>
      </c>
      <c r="C62">
        <v>4614</v>
      </c>
      <c r="D62">
        <v>57136</v>
      </c>
      <c r="E62">
        <v>2477</v>
      </c>
      <c r="F62">
        <v>261</v>
      </c>
    </row>
    <row r="63" spans="1:6" x14ac:dyDescent="0.55000000000000004">
      <c r="A63" s="3" t="s">
        <v>40</v>
      </c>
      <c r="B63">
        <v>1234</v>
      </c>
      <c r="C63">
        <v>3573</v>
      </c>
      <c r="D63">
        <v>54343</v>
      </c>
      <c r="E63">
        <v>1846</v>
      </c>
      <c r="F63">
        <v>264</v>
      </c>
    </row>
    <row r="64" spans="1:6" x14ac:dyDescent="0.55000000000000004">
      <c r="A64" s="3" t="s">
        <v>41</v>
      </c>
      <c r="B64">
        <v>1865</v>
      </c>
      <c r="C64">
        <v>1853</v>
      </c>
      <c r="D64">
        <v>23568</v>
      </c>
      <c r="E64">
        <v>932</v>
      </c>
      <c r="F64">
        <v>261</v>
      </c>
    </row>
    <row r="66" spans="1:6" x14ac:dyDescent="0.55000000000000004">
      <c r="A66" s="4"/>
      <c r="B66" s="4" t="s">
        <v>46</v>
      </c>
      <c r="C66" s="4" t="s">
        <v>42</v>
      </c>
      <c r="D66" s="4" t="s">
        <v>43</v>
      </c>
      <c r="E66" s="4" t="s">
        <v>44</v>
      </c>
      <c r="F66" s="4" t="s">
        <v>45</v>
      </c>
    </row>
    <row r="68" spans="1:6" ht="15.6" x14ac:dyDescent="0.6">
      <c r="A68" s="2" t="s">
        <v>68</v>
      </c>
    </row>
    <row r="70" spans="1:6" x14ac:dyDescent="0.55000000000000004">
      <c r="A70" s="1" t="s">
        <v>69</v>
      </c>
    </row>
    <row r="72" spans="1:6" x14ac:dyDescent="0.55000000000000004">
      <c r="A72" s="13" t="s">
        <v>70</v>
      </c>
      <c r="B72" s="12"/>
      <c r="C72" s="12"/>
      <c r="D72" s="12"/>
      <c r="E72" s="12"/>
      <c r="F72" s="12"/>
    </row>
    <row r="73" spans="1:6" x14ac:dyDescent="0.55000000000000004">
      <c r="A73" s="13" t="s">
        <v>71</v>
      </c>
      <c r="B73" s="12">
        <v>15.72</v>
      </c>
      <c r="C73" s="12"/>
      <c r="D73" s="12"/>
      <c r="E73" s="12"/>
      <c r="F73" s="12"/>
    </row>
    <row r="74" spans="1:6" x14ac:dyDescent="0.55000000000000004">
      <c r="A74" s="13" t="s">
        <v>72</v>
      </c>
      <c r="B74" s="12">
        <v>1E-3</v>
      </c>
      <c r="C74" s="12"/>
      <c r="D74" s="12"/>
      <c r="E74" s="12"/>
      <c r="F74" s="12"/>
    </row>
    <row r="75" spans="1:6" x14ac:dyDescent="0.55000000000000004">
      <c r="A75" s="13" t="s">
        <v>73</v>
      </c>
      <c r="B75" s="12" t="s">
        <v>74</v>
      </c>
      <c r="C75" s="12"/>
      <c r="D75" s="12"/>
      <c r="E75" s="12"/>
      <c r="F75" s="12"/>
    </row>
    <row r="76" spans="1:6" x14ac:dyDescent="0.55000000000000004">
      <c r="A76" s="13" t="s">
        <v>75</v>
      </c>
      <c r="B76" s="12" t="s">
        <v>76</v>
      </c>
      <c r="C76" s="12"/>
      <c r="D76" s="12"/>
      <c r="E76" s="12"/>
      <c r="F76" s="12"/>
    </row>
    <row r="77" spans="1:6" x14ac:dyDescent="0.55000000000000004">
      <c r="A77" s="13" t="s">
        <v>77</v>
      </c>
      <c r="B77" s="12">
        <v>0.85489999999999999</v>
      </c>
      <c r="C77" s="12"/>
      <c r="D77" s="12"/>
      <c r="E77" s="12"/>
      <c r="F77" s="12"/>
    </row>
    <row r="78" spans="1:6" x14ac:dyDescent="0.55000000000000004">
      <c r="A78" s="13"/>
      <c r="B78" s="12"/>
      <c r="C78" s="12"/>
      <c r="D78" s="12"/>
      <c r="E78" s="12"/>
      <c r="F78" s="12"/>
    </row>
    <row r="79" spans="1:6" x14ac:dyDescent="0.55000000000000004">
      <c r="A79" s="13" t="s">
        <v>78</v>
      </c>
      <c r="B79" s="12"/>
      <c r="C79" s="12"/>
      <c r="D79" s="12"/>
      <c r="E79" s="12"/>
      <c r="F79" s="12"/>
    </row>
    <row r="80" spans="1:6" x14ac:dyDescent="0.55000000000000004">
      <c r="A80" s="13" t="s">
        <v>79</v>
      </c>
      <c r="B80" s="12" t="s">
        <v>80</v>
      </c>
      <c r="C80" s="12"/>
      <c r="D80" s="12"/>
      <c r="E80" s="12"/>
      <c r="F80" s="12"/>
    </row>
    <row r="81" spans="1:6" x14ac:dyDescent="0.55000000000000004">
      <c r="A81" s="13" t="s">
        <v>72</v>
      </c>
      <c r="B81" s="12">
        <v>0.37919999999999998</v>
      </c>
      <c r="C81" s="12"/>
      <c r="D81" s="12"/>
      <c r="E81" s="12"/>
      <c r="F81" s="12"/>
    </row>
    <row r="82" spans="1:6" x14ac:dyDescent="0.55000000000000004">
      <c r="A82" s="13" t="s">
        <v>73</v>
      </c>
      <c r="B82" s="12" t="s">
        <v>81</v>
      </c>
      <c r="C82" s="12"/>
      <c r="D82" s="12"/>
      <c r="E82" s="12"/>
      <c r="F82" s="12"/>
    </row>
    <row r="83" spans="1:6" x14ac:dyDescent="0.55000000000000004">
      <c r="A83" s="13" t="s">
        <v>82</v>
      </c>
      <c r="B83" s="12" t="s">
        <v>83</v>
      </c>
      <c r="C83" s="12"/>
      <c r="D83" s="12"/>
      <c r="E83" s="12"/>
      <c r="F83" s="12"/>
    </row>
    <row r="84" spans="1:6" x14ac:dyDescent="0.55000000000000004">
      <c r="A84" s="13"/>
      <c r="B84" s="12"/>
      <c r="C84" s="12"/>
      <c r="D84" s="12"/>
      <c r="E84" s="12"/>
      <c r="F84" s="12"/>
    </row>
    <row r="85" spans="1:6" x14ac:dyDescent="0.55000000000000004">
      <c r="A85" s="13" t="s">
        <v>84</v>
      </c>
      <c r="B85" s="12"/>
      <c r="C85" s="12"/>
      <c r="D85" s="12"/>
      <c r="E85" s="12"/>
      <c r="F85" s="12"/>
    </row>
    <row r="86" spans="1:6" x14ac:dyDescent="0.55000000000000004">
      <c r="A86" s="13" t="s">
        <v>85</v>
      </c>
      <c r="B86" s="12"/>
      <c r="C86" s="12"/>
      <c r="D86" s="12"/>
      <c r="E86" s="12"/>
      <c r="F86" s="12"/>
    </row>
    <row r="87" spans="1:6" x14ac:dyDescent="0.55000000000000004">
      <c r="A87" s="13" t="s">
        <v>72</v>
      </c>
      <c r="B87" s="12"/>
      <c r="C87" s="12"/>
      <c r="D87" s="12"/>
      <c r="E87" s="12"/>
      <c r="F87" s="12"/>
    </row>
    <row r="88" spans="1:6" x14ac:dyDescent="0.55000000000000004">
      <c r="A88" s="13" t="s">
        <v>73</v>
      </c>
      <c r="B88" s="12"/>
      <c r="C88" s="12"/>
      <c r="D88" s="12"/>
      <c r="E88" s="12"/>
      <c r="F88" s="12"/>
    </row>
    <row r="89" spans="1:6" x14ac:dyDescent="0.55000000000000004">
      <c r="A89" s="13" t="s">
        <v>82</v>
      </c>
      <c r="B89" s="12"/>
      <c r="C89" s="12"/>
      <c r="D89" s="12"/>
      <c r="E89" s="12"/>
      <c r="F89" s="12"/>
    </row>
    <row r="90" spans="1:6" x14ac:dyDescent="0.55000000000000004">
      <c r="A90" s="13"/>
      <c r="B90" s="12"/>
      <c r="C90" s="12"/>
      <c r="D90" s="12"/>
      <c r="E90" s="12"/>
      <c r="F90" s="12"/>
    </row>
    <row r="91" spans="1:6" x14ac:dyDescent="0.55000000000000004">
      <c r="A91" s="13" t="s">
        <v>86</v>
      </c>
      <c r="B91" s="12" t="s">
        <v>87</v>
      </c>
      <c r="C91" s="12" t="s">
        <v>88</v>
      </c>
      <c r="D91" s="12" t="s">
        <v>89</v>
      </c>
      <c r="E91" s="12" t="s">
        <v>79</v>
      </c>
      <c r="F91" s="12" t="s">
        <v>72</v>
      </c>
    </row>
    <row r="92" spans="1:6" x14ac:dyDescent="0.55000000000000004">
      <c r="A92" s="13" t="s">
        <v>90</v>
      </c>
      <c r="B92" s="12">
        <v>4121428483</v>
      </c>
      <c r="C92" s="12">
        <v>3</v>
      </c>
      <c r="D92" s="12">
        <v>1373809494</v>
      </c>
      <c r="E92" s="12" t="s">
        <v>91</v>
      </c>
      <c r="F92" s="12" t="s">
        <v>92</v>
      </c>
    </row>
    <row r="93" spans="1:6" x14ac:dyDescent="0.55000000000000004">
      <c r="A93" s="13" t="s">
        <v>93</v>
      </c>
      <c r="B93" s="12">
        <v>699244663</v>
      </c>
      <c r="C93" s="12">
        <v>8</v>
      </c>
      <c r="D93" s="12">
        <v>87405583</v>
      </c>
      <c r="E93" s="12"/>
      <c r="F93" s="12"/>
    </row>
    <row r="94" spans="1:6" x14ac:dyDescent="0.55000000000000004">
      <c r="A94" s="13" t="s">
        <v>94</v>
      </c>
      <c r="B94" s="12">
        <v>4820673146</v>
      </c>
      <c r="C94" s="12">
        <v>11</v>
      </c>
      <c r="D94" s="12"/>
      <c r="E94" s="12"/>
      <c r="F94" s="12"/>
    </row>
    <row r="95" spans="1:6" x14ac:dyDescent="0.55000000000000004">
      <c r="A95" s="13"/>
      <c r="B95" s="12"/>
      <c r="C95" s="12"/>
      <c r="D95" s="12"/>
      <c r="E95" s="12"/>
      <c r="F95" s="12"/>
    </row>
    <row r="96" spans="1:6" x14ac:dyDescent="0.55000000000000004">
      <c r="A96" s="13" t="s">
        <v>95</v>
      </c>
      <c r="B96" s="12"/>
      <c r="C96" s="12"/>
      <c r="D96" s="12"/>
      <c r="E96" s="12"/>
      <c r="F96" s="12"/>
    </row>
    <row r="97" spans="1:9" x14ac:dyDescent="0.55000000000000004">
      <c r="A97" s="13" t="s">
        <v>96</v>
      </c>
      <c r="B97" s="12">
        <v>4</v>
      </c>
      <c r="C97" s="12"/>
      <c r="D97" s="12"/>
      <c r="E97" s="12"/>
      <c r="F97" s="12"/>
    </row>
    <row r="98" spans="1:9" x14ac:dyDescent="0.55000000000000004">
      <c r="A98" s="13" t="s">
        <v>97</v>
      </c>
      <c r="B98" s="12">
        <v>12</v>
      </c>
      <c r="C98" s="12"/>
      <c r="D98" s="12"/>
      <c r="E98" s="12"/>
      <c r="F98" s="12"/>
    </row>
    <row r="100" spans="1:9" x14ac:dyDescent="0.55000000000000004">
      <c r="A100" s="14" t="s">
        <v>98</v>
      </c>
    </row>
    <row r="102" spans="1:9" x14ac:dyDescent="0.55000000000000004">
      <c r="A102" s="13" t="s">
        <v>99</v>
      </c>
      <c r="B102" s="12">
        <v>1</v>
      </c>
      <c r="C102" s="12"/>
      <c r="D102" s="12"/>
      <c r="E102" s="12"/>
      <c r="F102" s="12"/>
      <c r="G102" s="12"/>
      <c r="H102" s="12"/>
      <c r="I102" s="12"/>
    </row>
    <row r="103" spans="1:9" x14ac:dyDescent="0.55000000000000004">
      <c r="A103" s="13" t="s">
        <v>100</v>
      </c>
      <c r="B103" s="12">
        <v>3</v>
      </c>
      <c r="C103" s="12"/>
      <c r="D103" s="12"/>
      <c r="E103" s="12"/>
      <c r="F103" s="12"/>
      <c r="G103" s="12"/>
      <c r="H103" s="12"/>
      <c r="I103" s="12"/>
    </row>
    <row r="104" spans="1:9" x14ac:dyDescent="0.55000000000000004">
      <c r="A104" s="13" t="s">
        <v>101</v>
      </c>
      <c r="B104" s="12">
        <v>0.05</v>
      </c>
      <c r="C104" s="12"/>
      <c r="D104" s="12"/>
      <c r="E104" s="12"/>
      <c r="F104" s="12"/>
      <c r="G104" s="12"/>
      <c r="H104" s="12"/>
      <c r="I104" s="12"/>
    </row>
    <row r="105" spans="1:9" x14ac:dyDescent="0.55000000000000004">
      <c r="A105" s="13"/>
      <c r="B105" s="12"/>
      <c r="C105" s="12"/>
      <c r="D105" s="12"/>
      <c r="E105" s="12"/>
      <c r="F105" s="12"/>
      <c r="G105" s="12"/>
      <c r="H105" s="12"/>
      <c r="I105" s="12"/>
    </row>
    <row r="106" spans="1:9" x14ac:dyDescent="0.55000000000000004">
      <c r="A106" s="13" t="s">
        <v>102</v>
      </c>
      <c r="B106" s="12" t="s">
        <v>103</v>
      </c>
      <c r="C106" s="12" t="s">
        <v>104</v>
      </c>
      <c r="D106" s="12" t="s">
        <v>105</v>
      </c>
      <c r="E106" s="12" t="s">
        <v>106</v>
      </c>
      <c r="F106" s="12" t="s">
        <v>107</v>
      </c>
      <c r="G106" s="12" t="s">
        <v>108</v>
      </c>
      <c r="H106" s="12"/>
      <c r="I106" s="12"/>
    </row>
    <row r="107" spans="1:9" x14ac:dyDescent="0.55000000000000004">
      <c r="A107" s="13" t="s">
        <v>109</v>
      </c>
      <c r="B107" s="12">
        <v>-1709</v>
      </c>
      <c r="C107" s="12" t="s">
        <v>110</v>
      </c>
      <c r="D107" s="12" t="s">
        <v>83</v>
      </c>
      <c r="E107" s="12" t="s">
        <v>81</v>
      </c>
      <c r="F107" s="12">
        <v>0.99160000000000004</v>
      </c>
      <c r="G107" s="12" t="s">
        <v>39</v>
      </c>
      <c r="H107" s="12" t="s">
        <v>42</v>
      </c>
      <c r="I107" s="12"/>
    </row>
    <row r="108" spans="1:9" x14ac:dyDescent="0.55000000000000004">
      <c r="A108" s="13" t="s">
        <v>111</v>
      </c>
      <c r="B108" s="12">
        <v>-43378</v>
      </c>
      <c r="C108" s="12" t="s">
        <v>112</v>
      </c>
      <c r="D108" s="12" t="s">
        <v>76</v>
      </c>
      <c r="E108" s="12" t="s">
        <v>74</v>
      </c>
      <c r="F108" s="12">
        <v>1.1999999999999999E-3</v>
      </c>
      <c r="G108" s="12" t="s">
        <v>40</v>
      </c>
      <c r="H108" s="12" t="s">
        <v>43</v>
      </c>
      <c r="I108" s="12"/>
    </row>
    <row r="109" spans="1:9" x14ac:dyDescent="0.55000000000000004">
      <c r="A109" s="13" t="s">
        <v>113</v>
      </c>
      <c r="B109" s="12">
        <v>-114.3</v>
      </c>
      <c r="C109" s="12" t="s">
        <v>114</v>
      </c>
      <c r="D109" s="12" t="s">
        <v>83</v>
      </c>
      <c r="E109" s="12" t="s">
        <v>81</v>
      </c>
      <c r="F109" s="12" t="s">
        <v>115</v>
      </c>
      <c r="G109" s="12" t="s">
        <v>41</v>
      </c>
      <c r="H109" s="12" t="s">
        <v>116</v>
      </c>
      <c r="I109" s="12"/>
    </row>
    <row r="110" spans="1:9" x14ac:dyDescent="0.55000000000000004">
      <c r="A110" s="13"/>
      <c r="B110" s="12"/>
      <c r="C110" s="12"/>
      <c r="D110" s="12"/>
      <c r="E110" s="12"/>
      <c r="F110" s="12"/>
      <c r="G110" s="12"/>
      <c r="H110" s="12"/>
      <c r="I110" s="12"/>
    </row>
    <row r="111" spans="1:9" x14ac:dyDescent="0.55000000000000004">
      <c r="A111" s="13" t="s">
        <v>117</v>
      </c>
      <c r="B111" s="12" t="s">
        <v>118</v>
      </c>
      <c r="C111" s="12" t="s">
        <v>119</v>
      </c>
      <c r="D111" s="12" t="s">
        <v>103</v>
      </c>
      <c r="E111" s="12" t="s">
        <v>120</v>
      </c>
      <c r="F111" s="12" t="s">
        <v>121</v>
      </c>
      <c r="G111" s="12" t="s">
        <v>122</v>
      </c>
      <c r="H111" s="12" t="s">
        <v>123</v>
      </c>
      <c r="I111" s="12" t="s">
        <v>88</v>
      </c>
    </row>
    <row r="112" spans="1:9" x14ac:dyDescent="0.55000000000000004">
      <c r="A112" s="13" t="s">
        <v>109</v>
      </c>
      <c r="B112" s="12">
        <v>1637</v>
      </c>
      <c r="C112" s="12">
        <v>3347</v>
      </c>
      <c r="D112" s="12">
        <v>-1709</v>
      </c>
      <c r="E112" s="12">
        <v>7634</v>
      </c>
      <c r="F112" s="12">
        <v>3</v>
      </c>
      <c r="G112" s="12">
        <v>3</v>
      </c>
      <c r="H112" s="12">
        <v>0.22389999999999999</v>
      </c>
      <c r="I112" s="12">
        <v>8</v>
      </c>
    </row>
    <row r="113" spans="1:36" x14ac:dyDescent="0.55000000000000004">
      <c r="A113" s="13" t="s">
        <v>111</v>
      </c>
      <c r="B113" s="12">
        <v>1637</v>
      </c>
      <c r="C113" s="12">
        <v>45016</v>
      </c>
      <c r="D113" s="12">
        <v>-43378</v>
      </c>
      <c r="E113" s="12">
        <v>7634</v>
      </c>
      <c r="F113" s="12">
        <v>3</v>
      </c>
      <c r="G113" s="12">
        <v>3</v>
      </c>
      <c r="H113" s="12">
        <v>5.6829999999999998</v>
      </c>
      <c r="I113" s="12">
        <v>8</v>
      </c>
    </row>
    <row r="114" spans="1:36" x14ac:dyDescent="0.55000000000000004">
      <c r="A114" s="13" t="s">
        <v>113</v>
      </c>
      <c r="B114" s="12">
        <v>1637</v>
      </c>
      <c r="C114" s="12">
        <v>1752</v>
      </c>
      <c r="D114" s="12">
        <v>-114.3</v>
      </c>
      <c r="E114" s="12">
        <v>7634</v>
      </c>
      <c r="F114" s="12">
        <v>3</v>
      </c>
      <c r="G114" s="12">
        <v>3</v>
      </c>
      <c r="H114" s="12">
        <v>1.498E-2</v>
      </c>
      <c r="I114" s="12">
        <v>8</v>
      </c>
    </row>
    <row r="117" spans="1:36" ht="23.1" x14ac:dyDescent="0.85">
      <c r="A117" s="19" t="s">
        <v>47</v>
      </c>
    </row>
    <row r="118" spans="1:36" ht="23.1" x14ac:dyDescent="0.85">
      <c r="A118" s="19"/>
    </row>
    <row r="119" spans="1:36" x14ac:dyDescent="0.55000000000000004">
      <c r="A119" s="1" t="s">
        <v>484</v>
      </c>
    </row>
    <row r="120" spans="1:36" ht="15.6" x14ac:dyDescent="0.6">
      <c r="A120" s="6"/>
      <c r="B120" s="7" t="s">
        <v>48</v>
      </c>
      <c r="C120" s="6"/>
      <c r="D120" s="6"/>
      <c r="E120" s="6"/>
      <c r="F120" s="6"/>
      <c r="G120" s="6"/>
      <c r="H120" s="34" t="s">
        <v>49</v>
      </c>
      <c r="I120" s="34"/>
      <c r="J120" s="6"/>
      <c r="K120" s="6"/>
      <c r="L120" s="6"/>
      <c r="M120" s="6"/>
      <c r="N120" s="6"/>
      <c r="O120" s="6"/>
      <c r="P120" s="6"/>
      <c r="Q120" s="6"/>
      <c r="R120" s="6" t="s">
        <v>50</v>
      </c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</row>
    <row r="121" spans="1:36" ht="15.6" x14ac:dyDescent="0.6">
      <c r="A121" s="6" t="s">
        <v>51</v>
      </c>
      <c r="B121" s="6">
        <v>0</v>
      </c>
      <c r="C121" s="6">
        <v>20</v>
      </c>
      <c r="D121" s="6">
        <v>40</v>
      </c>
      <c r="E121" s="6">
        <v>60</v>
      </c>
      <c r="F121" s="6">
        <v>80</v>
      </c>
      <c r="G121" s="6">
        <v>100</v>
      </c>
      <c r="H121" s="6">
        <v>120</v>
      </c>
      <c r="I121" s="6">
        <v>140</v>
      </c>
      <c r="J121" s="6">
        <v>160</v>
      </c>
      <c r="K121" s="6">
        <v>180</v>
      </c>
      <c r="L121" s="6">
        <v>200</v>
      </c>
      <c r="M121" s="6">
        <v>220</v>
      </c>
      <c r="N121" s="6">
        <v>240</v>
      </c>
      <c r="O121" s="6">
        <v>260</v>
      </c>
      <c r="P121" s="6">
        <v>280</v>
      </c>
      <c r="Q121" s="6">
        <v>300</v>
      </c>
      <c r="R121" s="6">
        <v>0</v>
      </c>
      <c r="S121" s="6">
        <v>20</v>
      </c>
      <c r="T121" s="6">
        <v>40</v>
      </c>
      <c r="U121" s="6">
        <v>60</v>
      </c>
      <c r="V121" s="6">
        <v>80</v>
      </c>
      <c r="W121" s="6">
        <v>100</v>
      </c>
      <c r="X121" s="6">
        <v>120</v>
      </c>
      <c r="Y121" s="6">
        <v>140</v>
      </c>
      <c r="Z121" s="6">
        <v>160</v>
      </c>
      <c r="AA121" s="6">
        <v>180</v>
      </c>
      <c r="AB121" s="6">
        <v>200</v>
      </c>
      <c r="AC121" s="6">
        <v>220</v>
      </c>
      <c r="AD121" s="6">
        <v>240</v>
      </c>
      <c r="AE121" s="6">
        <v>260</v>
      </c>
      <c r="AF121" s="6">
        <v>280</v>
      </c>
      <c r="AG121" s="6">
        <v>300</v>
      </c>
      <c r="AH121" s="6"/>
      <c r="AI121" s="6"/>
      <c r="AJ121" s="6"/>
    </row>
    <row r="122" spans="1:36" ht="15.6" x14ac:dyDescent="0.6">
      <c r="A122" s="8" t="s">
        <v>52</v>
      </c>
      <c r="B122" s="8">
        <v>841766</v>
      </c>
      <c r="C122" s="8">
        <v>841363</v>
      </c>
      <c r="D122" s="8">
        <v>820881</v>
      </c>
      <c r="E122" s="8">
        <v>797337</v>
      </c>
      <c r="F122" s="8">
        <v>772893</v>
      </c>
      <c r="G122" s="8">
        <v>749337</v>
      </c>
      <c r="H122" s="8">
        <v>725393</v>
      </c>
      <c r="I122" s="8">
        <v>668231</v>
      </c>
      <c r="J122" s="8">
        <v>651285</v>
      </c>
      <c r="K122" s="8">
        <v>635015</v>
      </c>
      <c r="L122" s="8">
        <v>619994</v>
      </c>
      <c r="M122" s="8">
        <v>604904</v>
      </c>
      <c r="N122" s="8">
        <v>586344</v>
      </c>
      <c r="O122" s="8">
        <v>569401</v>
      </c>
      <c r="P122" s="8">
        <v>549611</v>
      </c>
      <c r="Q122" s="8">
        <v>535790</v>
      </c>
      <c r="R122" s="8">
        <f>B122/841766</f>
        <v>1</v>
      </c>
      <c r="S122" s="8">
        <f t="shared" ref="S122:AG122" si="0">C122/841766</f>
        <v>0.99952124462142689</v>
      </c>
      <c r="T122" s="8">
        <f t="shared" si="0"/>
        <v>0.97518906679528516</v>
      </c>
      <c r="U122" s="8">
        <f t="shared" si="0"/>
        <v>0.94721929847487307</v>
      </c>
      <c r="V122" s="8">
        <f t="shared" si="0"/>
        <v>0.91818034940826787</v>
      </c>
      <c r="W122" s="8">
        <f t="shared" si="0"/>
        <v>0.89019632534457316</v>
      </c>
      <c r="X122" s="8">
        <f t="shared" si="0"/>
        <v>0.86175136558140863</v>
      </c>
      <c r="Y122" s="8">
        <f t="shared" si="0"/>
        <v>0.79384413245486274</v>
      </c>
      <c r="Z122" s="8">
        <f t="shared" si="0"/>
        <v>0.77371264698265318</v>
      </c>
      <c r="AA122" s="8">
        <f t="shared" si="0"/>
        <v>0.75438423504869523</v>
      </c>
      <c r="AB122" s="8">
        <f t="shared" si="0"/>
        <v>0.73653960839473198</v>
      </c>
      <c r="AC122" s="8">
        <f t="shared" si="0"/>
        <v>0.71861301121689403</v>
      </c>
      <c r="AD122" s="8">
        <f t="shared" si="0"/>
        <v>0.69656412827317804</v>
      </c>
      <c r="AE122" s="8">
        <f t="shared" si="0"/>
        <v>0.67643620673678906</v>
      </c>
      <c r="AF122" s="8">
        <f t="shared" si="0"/>
        <v>0.65292611010660917</v>
      </c>
      <c r="AG122" s="8">
        <f t="shared" si="0"/>
        <v>0.63650705778090344</v>
      </c>
      <c r="AH122" s="8"/>
      <c r="AI122" s="8"/>
      <c r="AJ122" s="8"/>
    </row>
    <row r="123" spans="1:36" ht="15.6" x14ac:dyDescent="0.6">
      <c r="A123" s="8" t="s">
        <v>53</v>
      </c>
      <c r="B123" s="8">
        <v>2245760</v>
      </c>
      <c r="C123" s="8">
        <v>2235886</v>
      </c>
      <c r="D123" s="8">
        <v>2207140</v>
      </c>
      <c r="E123" s="8">
        <v>2146100</v>
      </c>
      <c r="F123" s="8">
        <v>2071485</v>
      </c>
      <c r="G123" s="8">
        <v>2005228</v>
      </c>
      <c r="H123" s="8">
        <v>1943393</v>
      </c>
      <c r="I123" s="8">
        <v>1832562</v>
      </c>
      <c r="J123" s="8">
        <v>1765761</v>
      </c>
      <c r="K123" s="8">
        <v>1707462</v>
      </c>
      <c r="L123" s="8">
        <v>1642394</v>
      </c>
      <c r="M123" s="8">
        <v>1598390</v>
      </c>
      <c r="N123" s="8">
        <v>1555772</v>
      </c>
      <c r="O123" s="8">
        <v>1514114</v>
      </c>
      <c r="P123" s="8">
        <v>1466921</v>
      </c>
      <c r="Q123" s="8">
        <v>1422938</v>
      </c>
      <c r="R123" s="8">
        <f>B123/2245760</f>
        <v>1</v>
      </c>
      <c r="S123" s="8">
        <f t="shared" ref="S123:AG123" si="1">C123/2245760</f>
        <v>0.99560327016243944</v>
      </c>
      <c r="T123" s="8">
        <f t="shared" si="1"/>
        <v>0.98280314904531207</v>
      </c>
      <c r="U123" s="8">
        <f t="shared" si="1"/>
        <v>0.95562304075235105</v>
      </c>
      <c r="V123" s="8">
        <f t="shared" si="1"/>
        <v>0.92239820817896834</v>
      </c>
      <c r="W123" s="8">
        <f t="shared" si="1"/>
        <v>0.89289505557138782</v>
      </c>
      <c r="X123" s="8">
        <f t="shared" si="1"/>
        <v>0.86536094685095466</v>
      </c>
      <c r="Y123" s="8">
        <f t="shared" si="1"/>
        <v>0.8160097249928755</v>
      </c>
      <c r="Z123" s="8">
        <f t="shared" si="1"/>
        <v>0.78626433813052155</v>
      </c>
      <c r="AA123" s="8">
        <f t="shared" si="1"/>
        <v>0.7603047520661157</v>
      </c>
      <c r="AB123" s="8">
        <f t="shared" si="1"/>
        <v>0.73133104160729556</v>
      </c>
      <c r="AC123" s="8">
        <f t="shared" si="1"/>
        <v>0.71173678398404105</v>
      </c>
      <c r="AD123" s="8">
        <f t="shared" si="1"/>
        <v>0.69275968937019095</v>
      </c>
      <c r="AE123" s="8">
        <f t="shared" si="1"/>
        <v>0.67421006697064689</v>
      </c>
      <c r="AF123" s="8">
        <f t="shared" si="1"/>
        <v>0.65319580008549449</v>
      </c>
      <c r="AG123" s="8">
        <f t="shared" si="1"/>
        <v>0.63361089341692789</v>
      </c>
      <c r="AH123" s="8"/>
      <c r="AI123" s="8"/>
      <c r="AJ123" s="8"/>
    </row>
    <row r="124" spans="1:36" ht="15.6" x14ac:dyDescent="0.6">
      <c r="A124" s="8" t="s">
        <v>54</v>
      </c>
      <c r="B124" s="8">
        <v>1026412</v>
      </c>
      <c r="C124" s="8">
        <v>1006763</v>
      </c>
      <c r="D124" s="8">
        <v>993585</v>
      </c>
      <c r="E124" s="8">
        <v>975943</v>
      </c>
      <c r="F124" s="8">
        <v>960140</v>
      </c>
      <c r="G124" s="8">
        <v>939490</v>
      </c>
      <c r="H124" s="8">
        <v>923843</v>
      </c>
      <c r="I124" s="8">
        <v>919671</v>
      </c>
      <c r="J124" s="8">
        <v>905313</v>
      </c>
      <c r="K124" s="8">
        <v>890062</v>
      </c>
      <c r="L124" s="8">
        <v>877865</v>
      </c>
      <c r="M124" s="8">
        <v>807868</v>
      </c>
      <c r="N124" s="8">
        <v>809718</v>
      </c>
      <c r="O124" s="8">
        <v>822589</v>
      </c>
      <c r="P124" s="8">
        <v>755860</v>
      </c>
      <c r="Q124" s="8">
        <v>665055</v>
      </c>
      <c r="R124" s="8">
        <f>B124/1026412</f>
        <v>1</v>
      </c>
      <c r="S124" s="8">
        <f t="shared" ref="S124:AG124" si="2">C124/1026412</f>
        <v>0.98085661508244248</v>
      </c>
      <c r="T124" s="8">
        <f t="shared" si="2"/>
        <v>0.9680177160828205</v>
      </c>
      <c r="U124" s="8">
        <f t="shared" si="2"/>
        <v>0.9508296863247897</v>
      </c>
      <c r="V124" s="8">
        <f t="shared" si="2"/>
        <v>0.93543333476225921</v>
      </c>
      <c r="W124" s="8">
        <f t="shared" si="2"/>
        <v>0.91531470793404601</v>
      </c>
      <c r="X124" s="8">
        <f t="shared" si="2"/>
        <v>0.90007034212382553</v>
      </c>
      <c r="Y124" s="8">
        <f t="shared" si="2"/>
        <v>0.89600569751717629</v>
      </c>
      <c r="Z124" s="8">
        <f t="shared" si="2"/>
        <v>0.88201716269879926</v>
      </c>
      <c r="AA124" s="8">
        <f t="shared" si="2"/>
        <v>0.86715860687521196</v>
      </c>
      <c r="AB124" s="8">
        <f t="shared" si="2"/>
        <v>0.85527546443338542</v>
      </c>
      <c r="AC124" s="8">
        <f t="shared" si="2"/>
        <v>0.7870796522254222</v>
      </c>
      <c r="AD124" s="8">
        <f t="shared" si="2"/>
        <v>0.78888204736499579</v>
      </c>
      <c r="AE124" s="8">
        <f t="shared" si="2"/>
        <v>0.80142184619821277</v>
      </c>
      <c r="AF124" s="8">
        <f t="shared" si="2"/>
        <v>0.73640994064761522</v>
      </c>
      <c r="AG124" s="8">
        <f t="shared" si="2"/>
        <v>0.64794156732384267</v>
      </c>
      <c r="AH124" s="8"/>
      <c r="AI124" s="8"/>
      <c r="AJ124" s="8"/>
    </row>
    <row r="125" spans="1:36" ht="15.6" x14ac:dyDescent="0.6">
      <c r="A125" s="8" t="s">
        <v>55</v>
      </c>
      <c r="B125" s="8">
        <v>1710246</v>
      </c>
      <c r="C125" s="8">
        <v>1694980</v>
      </c>
      <c r="D125" s="8">
        <v>1662976</v>
      </c>
      <c r="E125" s="8">
        <v>1606372</v>
      </c>
      <c r="F125" s="8">
        <v>1554149</v>
      </c>
      <c r="G125" s="8">
        <v>1510725</v>
      </c>
      <c r="H125" s="8">
        <v>1480503</v>
      </c>
      <c r="I125" s="8">
        <v>1348131</v>
      </c>
      <c r="J125" s="8">
        <v>1109475</v>
      </c>
      <c r="K125" s="8">
        <v>1020838</v>
      </c>
      <c r="L125" s="8">
        <v>910484</v>
      </c>
      <c r="M125" s="8">
        <v>748650</v>
      </c>
      <c r="N125" s="8">
        <v>628453</v>
      </c>
      <c r="O125" s="8">
        <v>535775</v>
      </c>
      <c r="P125" s="8">
        <v>464013</v>
      </c>
      <c r="Q125" s="8">
        <v>390288</v>
      </c>
      <c r="R125" s="8">
        <f>B125/1710246</f>
        <v>1</v>
      </c>
      <c r="S125" s="8">
        <f t="shared" ref="S125:AG125" si="3">C125/1710246</f>
        <v>0.99107379874006429</v>
      </c>
      <c r="T125" s="8">
        <f t="shared" si="3"/>
        <v>0.97236070132600805</v>
      </c>
      <c r="U125" s="8">
        <f t="shared" si="3"/>
        <v>0.93926370826185235</v>
      </c>
      <c r="V125" s="8">
        <f t="shared" si="3"/>
        <v>0.90872833498806604</v>
      </c>
      <c r="W125" s="8">
        <f t="shared" si="3"/>
        <v>0.8833378356096141</v>
      </c>
      <c r="X125" s="8">
        <f t="shared" si="3"/>
        <v>0.86566669356338211</v>
      </c>
      <c r="Y125" s="8">
        <f t="shared" si="3"/>
        <v>0.78826730189692007</v>
      </c>
      <c r="Z125" s="8">
        <f t="shared" si="3"/>
        <v>0.64872246448756499</v>
      </c>
      <c r="AA125" s="8">
        <f t="shared" si="3"/>
        <v>0.59689541738439966</v>
      </c>
      <c r="AB125" s="8">
        <f t="shared" si="3"/>
        <v>0.53237019703598198</v>
      </c>
      <c r="AC125" s="8">
        <f t="shared" si="3"/>
        <v>0.43774404383930732</v>
      </c>
      <c r="AD125" s="8">
        <f t="shared" si="3"/>
        <v>0.36746351109723396</v>
      </c>
      <c r="AE125" s="8">
        <f t="shared" si="3"/>
        <v>0.3132736460134975</v>
      </c>
      <c r="AF125" s="8">
        <f t="shared" si="3"/>
        <v>0.27131360049957726</v>
      </c>
      <c r="AG125" s="8">
        <f t="shared" si="3"/>
        <v>0.22820576688967553</v>
      </c>
      <c r="AH125" s="8"/>
      <c r="AI125" s="8"/>
      <c r="AJ125" s="8"/>
    </row>
    <row r="126" spans="1:36" ht="15.6" x14ac:dyDescent="0.6">
      <c r="A126" s="9" t="s">
        <v>56</v>
      </c>
      <c r="B126" s="9">
        <v>2014895</v>
      </c>
      <c r="C126" s="9">
        <v>2067314</v>
      </c>
      <c r="D126" s="9">
        <v>2097744</v>
      </c>
      <c r="E126" s="9">
        <v>2030948</v>
      </c>
      <c r="F126" s="9">
        <v>1950646</v>
      </c>
      <c r="G126" s="9">
        <v>1930200</v>
      </c>
      <c r="H126" s="9">
        <v>1924494</v>
      </c>
      <c r="I126" s="9">
        <v>123360</v>
      </c>
      <c r="J126" s="9">
        <v>57615</v>
      </c>
      <c r="K126" s="9">
        <v>46444</v>
      </c>
      <c r="L126" s="9">
        <v>36696</v>
      </c>
      <c r="M126" s="9">
        <v>32397</v>
      </c>
      <c r="N126" s="9">
        <v>30217</v>
      </c>
      <c r="O126" s="9">
        <v>28488</v>
      </c>
      <c r="P126" s="9">
        <v>27986</v>
      </c>
      <c r="Q126" s="9">
        <v>25434</v>
      </c>
      <c r="R126" s="9">
        <f>B126/2014895</f>
        <v>1</v>
      </c>
      <c r="S126" s="9">
        <f t="shared" ref="S126:AG126" si="4">C126/2014895</f>
        <v>1.0260157477188638</v>
      </c>
      <c r="T126" s="9">
        <f t="shared" si="4"/>
        <v>1.0411182716717249</v>
      </c>
      <c r="U126" s="9">
        <f t="shared" si="4"/>
        <v>1.0079671645420729</v>
      </c>
      <c r="V126" s="9">
        <f t="shared" si="4"/>
        <v>0.96811297859193657</v>
      </c>
      <c r="W126" s="9">
        <f t="shared" si="4"/>
        <v>0.95796555155479568</v>
      </c>
      <c r="X126" s="9">
        <f t="shared" si="4"/>
        <v>0.95513364219971764</v>
      </c>
      <c r="Y126" s="9">
        <f t="shared" si="4"/>
        <v>6.1224034006734845E-2</v>
      </c>
      <c r="Z126" s="9">
        <f t="shared" si="4"/>
        <v>2.8594542147357554E-2</v>
      </c>
      <c r="AA126" s="9">
        <f t="shared" si="4"/>
        <v>2.3050332647606947E-2</v>
      </c>
      <c r="AB126" s="9">
        <f t="shared" si="4"/>
        <v>1.8212363423404196E-2</v>
      </c>
      <c r="AC126" s="9">
        <f t="shared" si="4"/>
        <v>1.6078753483432139E-2</v>
      </c>
      <c r="AD126" s="9">
        <f t="shared" si="4"/>
        <v>1.4996811248228816E-2</v>
      </c>
      <c r="AE126" s="9">
        <f t="shared" si="4"/>
        <v>1.41387020167304E-2</v>
      </c>
      <c r="AF126" s="9">
        <f t="shared" si="4"/>
        <v>1.3889557520367066E-2</v>
      </c>
      <c r="AG126" s="9">
        <f t="shared" si="4"/>
        <v>1.2622990279890516E-2</v>
      </c>
      <c r="AH126" s="9"/>
      <c r="AI126" s="9"/>
      <c r="AJ126" s="9"/>
    </row>
    <row r="127" spans="1:36" ht="15.6" x14ac:dyDescent="0.6">
      <c r="A127" s="9" t="s">
        <v>57</v>
      </c>
      <c r="B127" s="9">
        <v>1946640</v>
      </c>
      <c r="C127" s="9">
        <v>1919925</v>
      </c>
      <c r="D127" s="9">
        <v>1886057</v>
      </c>
      <c r="E127" s="9">
        <v>1839523</v>
      </c>
      <c r="F127" s="9">
        <v>1806857</v>
      </c>
      <c r="G127" s="9">
        <v>1766251</v>
      </c>
      <c r="H127" s="9">
        <v>1633399</v>
      </c>
      <c r="I127" s="9">
        <v>1130947</v>
      </c>
      <c r="J127" s="9">
        <v>182281</v>
      </c>
      <c r="K127" s="9">
        <v>34794</v>
      </c>
      <c r="L127" s="9">
        <v>19748</v>
      </c>
      <c r="M127" s="9">
        <v>13163</v>
      </c>
      <c r="N127" s="9">
        <v>10564</v>
      </c>
      <c r="O127" s="9">
        <v>8727</v>
      </c>
      <c r="P127" s="9">
        <v>8459</v>
      </c>
      <c r="Q127" s="9">
        <v>6585</v>
      </c>
      <c r="R127" s="9">
        <f>B127/1946640</f>
        <v>1</v>
      </c>
      <c r="S127" s="9">
        <f t="shared" ref="S127:AG127" si="5">C127/1946640</f>
        <v>0.98627635310072737</v>
      </c>
      <c r="T127" s="9">
        <f t="shared" si="5"/>
        <v>0.96887816956396666</v>
      </c>
      <c r="U127" s="9">
        <f t="shared" si="5"/>
        <v>0.94497339004643899</v>
      </c>
      <c r="V127" s="9">
        <f t="shared" si="5"/>
        <v>0.92819268072165373</v>
      </c>
      <c r="W127" s="9">
        <f t="shared" si="5"/>
        <v>0.90733314839929313</v>
      </c>
      <c r="X127" s="9">
        <f t="shared" si="5"/>
        <v>0.83908632310031639</v>
      </c>
      <c r="Y127" s="9">
        <f t="shared" si="5"/>
        <v>0.58097388320387955</v>
      </c>
      <c r="Z127" s="9">
        <f t="shared" si="5"/>
        <v>9.3638782723050998E-2</v>
      </c>
      <c r="AA127" s="9">
        <f t="shared" si="5"/>
        <v>1.7873874984588829E-2</v>
      </c>
      <c r="AB127" s="9">
        <f t="shared" si="5"/>
        <v>1.0144659515883779E-2</v>
      </c>
      <c r="AC127" s="9">
        <f t="shared" si="5"/>
        <v>6.7619076973657174E-3</v>
      </c>
      <c r="AD127" s="9">
        <f t="shared" si="5"/>
        <v>5.4267866683105244E-3</v>
      </c>
      <c r="AE127" s="9">
        <f t="shared" si="5"/>
        <v>4.4831093576624334E-3</v>
      </c>
      <c r="AF127" s="9">
        <f t="shared" si="5"/>
        <v>4.3454362388525873E-3</v>
      </c>
      <c r="AG127" s="9">
        <f t="shared" si="5"/>
        <v>3.3827518185180617E-3</v>
      </c>
      <c r="AH127" s="9"/>
      <c r="AI127" s="9"/>
      <c r="AJ127" s="9"/>
    </row>
    <row r="128" spans="1:36" ht="15.6" x14ac:dyDescent="0.6">
      <c r="A128" s="9" t="s">
        <v>58</v>
      </c>
      <c r="B128" s="9">
        <v>1845009</v>
      </c>
      <c r="C128" s="9">
        <v>1806417</v>
      </c>
      <c r="D128" s="9">
        <v>1776341</v>
      </c>
      <c r="E128" s="9">
        <v>1676562</v>
      </c>
      <c r="F128" s="9">
        <v>1631731</v>
      </c>
      <c r="G128" s="9">
        <v>1768589</v>
      </c>
      <c r="H128" s="9">
        <v>1780382</v>
      </c>
      <c r="I128" s="9">
        <v>41219</v>
      </c>
      <c r="J128" s="9">
        <v>16168</v>
      </c>
      <c r="K128" s="9">
        <v>11911</v>
      </c>
      <c r="L128" s="9">
        <v>10471</v>
      </c>
      <c r="M128" s="9">
        <v>8762</v>
      </c>
      <c r="N128" s="9">
        <v>7738</v>
      </c>
      <c r="O128" s="9">
        <v>6253</v>
      </c>
      <c r="P128" s="9">
        <v>5226</v>
      </c>
      <c r="Q128" s="9">
        <v>4577</v>
      </c>
      <c r="R128" s="9">
        <f>B128/1845009</f>
        <v>1</v>
      </c>
      <c r="S128" s="9">
        <f t="shared" ref="S128:AG128" si="6">C128/1845009</f>
        <v>0.97908302886327381</v>
      </c>
      <c r="T128" s="9">
        <f t="shared" si="6"/>
        <v>0.96278175336814076</v>
      </c>
      <c r="U128" s="9">
        <f t="shared" si="6"/>
        <v>0.90870125836784532</v>
      </c>
      <c r="V128" s="9">
        <f t="shared" si="6"/>
        <v>0.88440273191079288</v>
      </c>
      <c r="W128" s="9">
        <f t="shared" si="6"/>
        <v>0.95858014784751733</v>
      </c>
      <c r="X128" s="9">
        <f t="shared" si="6"/>
        <v>0.96497198658651528</v>
      </c>
      <c r="Y128" s="9">
        <f t="shared" si="6"/>
        <v>2.2340812429641265E-2</v>
      </c>
      <c r="Z128" s="9">
        <f t="shared" si="6"/>
        <v>8.7631008846027307E-3</v>
      </c>
      <c r="AA128" s="9">
        <f t="shared" si="6"/>
        <v>6.4557950665823311E-3</v>
      </c>
      <c r="AB128" s="9">
        <f t="shared" si="6"/>
        <v>5.6753110689432952E-3</v>
      </c>
      <c r="AC128" s="9">
        <f t="shared" si="6"/>
        <v>4.7490283245230783E-3</v>
      </c>
      <c r="AD128" s="9">
        <f t="shared" si="6"/>
        <v>4.1940174817575414E-3</v>
      </c>
      <c r="AE128" s="9">
        <f t="shared" si="6"/>
        <v>3.3891433591922856E-3</v>
      </c>
      <c r="AF128" s="9">
        <f t="shared" si="6"/>
        <v>2.8325065080983345E-3</v>
      </c>
      <c r="AG128" s="9">
        <f t="shared" si="6"/>
        <v>2.4807467063846303E-3</v>
      </c>
      <c r="AH128" s="9"/>
      <c r="AI128" s="9"/>
      <c r="AJ128" s="9"/>
    </row>
    <row r="129" spans="1:36" ht="15.6" x14ac:dyDescent="0.6">
      <c r="A129" s="10" t="s">
        <v>59</v>
      </c>
      <c r="B129" s="10">
        <v>1203569</v>
      </c>
      <c r="C129" s="10">
        <v>1177677</v>
      </c>
      <c r="D129" s="10">
        <v>1149413</v>
      </c>
      <c r="E129" s="10">
        <v>1132361</v>
      </c>
      <c r="F129" s="10">
        <v>1111758</v>
      </c>
      <c r="G129" s="10">
        <v>1098727</v>
      </c>
      <c r="H129" s="10">
        <v>1082277</v>
      </c>
      <c r="I129" s="10">
        <v>432829</v>
      </c>
      <c r="J129" s="10">
        <v>104057</v>
      </c>
      <c r="K129" s="10">
        <v>88888</v>
      </c>
      <c r="L129" s="10">
        <v>77039</v>
      </c>
      <c r="M129" s="10">
        <v>71337</v>
      </c>
      <c r="N129" s="10">
        <v>65775</v>
      </c>
      <c r="O129" s="10">
        <v>59139</v>
      </c>
      <c r="P129" s="10">
        <v>56011</v>
      </c>
      <c r="Q129" s="10">
        <v>51685</v>
      </c>
      <c r="R129" s="10">
        <f>B129/1203569</f>
        <v>1</v>
      </c>
      <c r="S129" s="10">
        <f t="shared" ref="S129:AG129" si="7">C129/1203569</f>
        <v>0.97848731564206126</v>
      </c>
      <c r="T129" s="10">
        <f t="shared" si="7"/>
        <v>0.95500382612047996</v>
      </c>
      <c r="U129" s="10">
        <f t="shared" si="7"/>
        <v>0.9408359637046152</v>
      </c>
      <c r="V129" s="10">
        <f t="shared" si="7"/>
        <v>0.9237177095787612</v>
      </c>
      <c r="W129" s="10">
        <f t="shared" si="7"/>
        <v>0.9128907441118872</v>
      </c>
      <c r="X129" s="10">
        <f t="shared" si="7"/>
        <v>0.89922306074682878</v>
      </c>
      <c r="Y129" s="10">
        <f t="shared" si="7"/>
        <v>0.359621259769901</v>
      </c>
      <c r="Z129" s="10">
        <f t="shared" si="7"/>
        <v>8.6457029052758913E-2</v>
      </c>
      <c r="AA129" s="10">
        <f t="shared" si="7"/>
        <v>7.3853680179532713E-2</v>
      </c>
      <c r="AB129" s="10">
        <f t="shared" si="7"/>
        <v>6.4008793845637429E-2</v>
      </c>
      <c r="AC129" s="10">
        <f t="shared" si="7"/>
        <v>5.9271217520557605E-2</v>
      </c>
      <c r="AD129" s="10">
        <f t="shared" si="7"/>
        <v>5.4649961904967639E-2</v>
      </c>
      <c r="AE129" s="10">
        <f t="shared" si="7"/>
        <v>4.9136360275148332E-2</v>
      </c>
      <c r="AF129" s="10">
        <f t="shared" si="7"/>
        <v>4.6537423280260622E-2</v>
      </c>
      <c r="AG129" s="10">
        <f t="shared" si="7"/>
        <v>4.2943113357023985E-2</v>
      </c>
      <c r="AH129" s="9"/>
      <c r="AI129" s="9"/>
      <c r="AJ129" s="9"/>
    </row>
    <row r="130" spans="1:36" ht="15.6" x14ac:dyDescent="0.6">
      <c r="A130" s="10" t="s">
        <v>60</v>
      </c>
      <c r="B130" s="10">
        <v>1449927</v>
      </c>
      <c r="C130" s="10">
        <v>1383993</v>
      </c>
      <c r="D130" s="10">
        <v>1365562</v>
      </c>
      <c r="E130" s="10">
        <v>1400650</v>
      </c>
      <c r="F130" s="10">
        <v>1480487</v>
      </c>
      <c r="G130" s="10">
        <v>1521786</v>
      </c>
      <c r="H130" s="10">
        <v>1513081</v>
      </c>
      <c r="I130" s="10">
        <v>63942</v>
      </c>
      <c r="J130" s="10">
        <v>15574</v>
      </c>
      <c r="K130" s="10">
        <v>8962</v>
      </c>
      <c r="L130" s="10">
        <v>5955</v>
      </c>
      <c r="M130" s="10">
        <v>5514</v>
      </c>
      <c r="N130" s="10">
        <v>4637</v>
      </c>
      <c r="O130" s="10">
        <v>4345</v>
      </c>
      <c r="P130" s="10">
        <v>4088</v>
      </c>
      <c r="Q130" s="10">
        <v>3045</v>
      </c>
      <c r="R130" s="10">
        <f>B130/1449927</f>
        <v>1</v>
      </c>
      <c r="S130" s="10">
        <f t="shared" ref="S130:AG130" si="8">C130/1449927</f>
        <v>0.95452598648069864</v>
      </c>
      <c r="T130" s="10">
        <f t="shared" si="8"/>
        <v>0.94181431203088151</v>
      </c>
      <c r="U130" s="10">
        <f t="shared" si="8"/>
        <v>0.96601415105726007</v>
      </c>
      <c r="V130" s="10">
        <f t="shared" si="8"/>
        <v>1.0210769231830292</v>
      </c>
      <c r="W130" s="10">
        <f t="shared" si="8"/>
        <v>1.0495604261455922</v>
      </c>
      <c r="X130" s="10">
        <f t="shared" si="8"/>
        <v>1.0435566756119445</v>
      </c>
      <c r="Y130" s="10">
        <f t="shared" si="8"/>
        <v>4.4100151248993913E-2</v>
      </c>
      <c r="Z130" s="10">
        <f t="shared" si="8"/>
        <v>1.0741230420566001E-2</v>
      </c>
      <c r="AA130" s="10">
        <f t="shared" si="8"/>
        <v>6.1810008365938427E-3</v>
      </c>
      <c r="AB130" s="10">
        <f t="shared" si="8"/>
        <v>4.1071033231328199E-3</v>
      </c>
      <c r="AC130" s="10">
        <f t="shared" si="8"/>
        <v>3.8029500795557294E-3</v>
      </c>
      <c r="AD130" s="10">
        <f t="shared" si="8"/>
        <v>3.1980920418752117E-3</v>
      </c>
      <c r="AE130" s="10">
        <f t="shared" si="8"/>
        <v>2.9967025926132835E-3</v>
      </c>
      <c r="AF130" s="10">
        <f t="shared" si="8"/>
        <v>2.8194522896669971E-3</v>
      </c>
      <c r="AG130" s="10">
        <f t="shared" si="8"/>
        <v>2.1001057294608625E-3</v>
      </c>
      <c r="AH130" s="10"/>
      <c r="AI130" s="10"/>
      <c r="AJ130" s="10"/>
    </row>
    <row r="131" spans="1:36" ht="15.6" x14ac:dyDescent="0.6">
      <c r="A131" s="10" t="s">
        <v>61</v>
      </c>
      <c r="B131" s="10">
        <v>1725468</v>
      </c>
      <c r="C131" s="10">
        <v>1730364</v>
      </c>
      <c r="D131" s="10">
        <v>1734803</v>
      </c>
      <c r="E131" s="10">
        <v>1695052</v>
      </c>
      <c r="F131" s="10">
        <v>1659230</v>
      </c>
      <c r="G131" s="10">
        <v>1601515</v>
      </c>
      <c r="H131" s="10">
        <v>1552443</v>
      </c>
      <c r="I131" s="10">
        <v>49521</v>
      </c>
      <c r="J131" s="10">
        <v>22986</v>
      </c>
      <c r="K131" s="10">
        <v>11644</v>
      </c>
      <c r="L131" s="10">
        <v>7291</v>
      </c>
      <c r="M131" s="10">
        <v>3140</v>
      </c>
      <c r="N131" s="10">
        <v>1830</v>
      </c>
      <c r="O131" s="10">
        <v>1918</v>
      </c>
      <c r="P131" s="10">
        <v>1320</v>
      </c>
      <c r="Q131" s="10">
        <v>1837</v>
      </c>
      <c r="R131" s="10">
        <f>B131/1725468</f>
        <v>1</v>
      </c>
      <c r="S131" s="10">
        <f t="shared" ref="S131:AG131" si="9">C131/1725468</f>
        <v>1.0028374910459075</v>
      </c>
      <c r="T131" s="10">
        <f t="shared" si="9"/>
        <v>1.0054101264120807</v>
      </c>
      <c r="U131" s="10">
        <f t="shared" si="9"/>
        <v>0.98237231869846331</v>
      </c>
      <c r="V131" s="10">
        <f t="shared" si="9"/>
        <v>0.96161157436707023</v>
      </c>
      <c r="W131" s="10">
        <f t="shared" si="9"/>
        <v>0.92816267818354203</v>
      </c>
      <c r="X131" s="10">
        <f t="shared" si="9"/>
        <v>0.89972285779857986</v>
      </c>
      <c r="Y131" s="10">
        <f t="shared" si="9"/>
        <v>2.8700039641419022E-2</v>
      </c>
      <c r="Z131" s="10">
        <f t="shared" si="9"/>
        <v>1.3321603182440937E-2</v>
      </c>
      <c r="AA131" s="10">
        <f t="shared" si="9"/>
        <v>6.7483140805856727E-3</v>
      </c>
      <c r="AB131" s="10">
        <f t="shared" si="9"/>
        <v>4.2255202646470404E-3</v>
      </c>
      <c r="AC131" s="10">
        <f t="shared" si="9"/>
        <v>1.8197961364684828E-3</v>
      </c>
      <c r="AD131" s="10">
        <f t="shared" si="9"/>
        <v>1.0605818247571093E-3</v>
      </c>
      <c r="AE131" s="10">
        <f t="shared" si="9"/>
        <v>1.1115824808110031E-3</v>
      </c>
      <c r="AF131" s="10">
        <f t="shared" si="9"/>
        <v>7.6500984080840671E-4</v>
      </c>
      <c r="AG131" s="10">
        <f t="shared" si="9"/>
        <v>1.0646386951250328E-3</v>
      </c>
      <c r="AH131" s="10"/>
      <c r="AI131" s="10"/>
      <c r="AJ131" s="10"/>
    </row>
    <row r="132" spans="1:36" ht="15.6" x14ac:dyDescent="0.6">
      <c r="A132" s="11" t="s">
        <v>62</v>
      </c>
      <c r="B132" s="11">
        <v>1455197</v>
      </c>
      <c r="C132" s="11">
        <v>1465462</v>
      </c>
      <c r="D132" s="11">
        <v>1482509</v>
      </c>
      <c r="E132" s="11">
        <v>1472123</v>
      </c>
      <c r="F132" s="11">
        <v>1468308</v>
      </c>
      <c r="G132" s="11">
        <v>1466531</v>
      </c>
      <c r="H132" s="11">
        <v>1457521</v>
      </c>
      <c r="I132" s="11">
        <v>1369096</v>
      </c>
      <c r="J132" s="11">
        <v>1363528</v>
      </c>
      <c r="K132" s="11">
        <v>1347484</v>
      </c>
      <c r="L132" s="11">
        <v>1336129</v>
      </c>
      <c r="M132" s="11">
        <v>1326551</v>
      </c>
      <c r="N132" s="11">
        <v>1315158</v>
      </c>
      <c r="O132" s="11">
        <v>1291603</v>
      </c>
      <c r="P132" s="11">
        <v>1281499</v>
      </c>
      <c r="Q132" s="11">
        <v>1261137</v>
      </c>
      <c r="R132" s="11">
        <f>B132/1455197</f>
        <v>1</v>
      </c>
      <c r="S132" s="11">
        <f t="shared" ref="S132:AG132" si="10">C132/1455197</f>
        <v>1.0070540277364508</v>
      </c>
      <c r="T132" s="11">
        <f t="shared" si="10"/>
        <v>1.0187685928434431</v>
      </c>
      <c r="U132" s="11">
        <f t="shared" si="10"/>
        <v>1.0116314148531091</v>
      </c>
      <c r="V132" s="11">
        <f t="shared" si="10"/>
        <v>1.0090097766831569</v>
      </c>
      <c r="W132" s="11">
        <f t="shared" si="10"/>
        <v>1.0077886361777821</v>
      </c>
      <c r="X132" s="11">
        <f t="shared" si="10"/>
        <v>1.0015970346283012</v>
      </c>
      <c r="Y132" s="11">
        <f t="shared" si="10"/>
        <v>0.94083206603641978</v>
      </c>
      <c r="Z132" s="11">
        <f t="shared" si="10"/>
        <v>0.93700577997343315</v>
      </c>
      <c r="AA132" s="11">
        <f t="shared" si="10"/>
        <v>0.92598046862383576</v>
      </c>
      <c r="AB132" s="11">
        <f t="shared" si="10"/>
        <v>0.91817740141025583</v>
      </c>
      <c r="AC132" s="11">
        <f t="shared" si="10"/>
        <v>0.9115954747020506</v>
      </c>
      <c r="AD132" s="11">
        <f t="shared" si="10"/>
        <v>0.90376629418559828</v>
      </c>
      <c r="AE132" s="11">
        <f t="shared" si="10"/>
        <v>0.8875794823656179</v>
      </c>
      <c r="AF132" s="11">
        <f t="shared" si="10"/>
        <v>0.8806360925702843</v>
      </c>
      <c r="AG132" s="11">
        <f t="shared" si="10"/>
        <v>0.8666434853837659</v>
      </c>
      <c r="AH132" s="10"/>
      <c r="AI132" s="10"/>
      <c r="AJ132" s="10"/>
    </row>
    <row r="133" spans="1:36" ht="15.6" x14ac:dyDescent="0.6">
      <c r="A133" s="11" t="s">
        <v>63</v>
      </c>
      <c r="B133" s="11">
        <v>2383205</v>
      </c>
      <c r="C133" s="11">
        <v>2372142</v>
      </c>
      <c r="D133" s="11">
        <v>2388986</v>
      </c>
      <c r="E133" s="11">
        <v>2386617</v>
      </c>
      <c r="F133" s="11">
        <v>2358866</v>
      </c>
      <c r="G133" s="11">
        <v>2350498</v>
      </c>
      <c r="H133" s="11">
        <v>2326925</v>
      </c>
      <c r="I133" s="11">
        <v>2215818</v>
      </c>
      <c r="J133" s="11">
        <v>2192187</v>
      </c>
      <c r="K133" s="11">
        <v>2137761</v>
      </c>
      <c r="L133" s="11">
        <v>2148769</v>
      </c>
      <c r="M133" s="11">
        <v>2119461</v>
      </c>
      <c r="N133" s="11">
        <v>2092942</v>
      </c>
      <c r="O133" s="11">
        <v>2070089</v>
      </c>
      <c r="P133" s="11">
        <v>2050940</v>
      </c>
      <c r="Q133" s="11">
        <v>2030994</v>
      </c>
      <c r="R133" s="11">
        <f>B133/2383205</f>
        <v>1</v>
      </c>
      <c r="S133" s="11">
        <f t="shared" ref="S133:AG133" si="11">C133/2383205</f>
        <v>0.99535793186066668</v>
      </c>
      <c r="T133" s="11">
        <f t="shared" si="11"/>
        <v>1.0024257250215571</v>
      </c>
      <c r="U133" s="11">
        <f t="shared" si="11"/>
        <v>1.0014316854823651</v>
      </c>
      <c r="V133" s="11">
        <f t="shared" si="11"/>
        <v>0.98978728225226109</v>
      </c>
      <c r="W133" s="11">
        <f t="shared" si="11"/>
        <v>0.98627604423454973</v>
      </c>
      <c r="X133" s="11">
        <f t="shared" si="11"/>
        <v>0.97638474239521988</v>
      </c>
      <c r="Y133" s="11">
        <f t="shared" si="11"/>
        <v>0.9297639103644042</v>
      </c>
      <c r="Z133" s="11">
        <f t="shared" si="11"/>
        <v>0.91984827155028626</v>
      </c>
      <c r="AA133" s="11">
        <f t="shared" si="11"/>
        <v>0.89701095793269991</v>
      </c>
      <c r="AB133" s="11">
        <f t="shared" si="11"/>
        <v>0.90162994790628581</v>
      </c>
      <c r="AC133" s="11">
        <f t="shared" si="11"/>
        <v>0.88933222278402402</v>
      </c>
      <c r="AD133" s="11">
        <f t="shared" si="11"/>
        <v>0.87820477046666146</v>
      </c>
      <c r="AE133" s="11">
        <f t="shared" si="11"/>
        <v>0.8686155827971157</v>
      </c>
      <c r="AF133" s="11">
        <f t="shared" si="11"/>
        <v>0.86058060468990283</v>
      </c>
      <c r="AG133" s="11">
        <f t="shared" si="11"/>
        <v>0.85221120298085984</v>
      </c>
      <c r="AH133" s="10"/>
      <c r="AI133" s="10"/>
      <c r="AJ133" s="10"/>
    </row>
    <row r="134" spans="1:36" ht="15.6" x14ac:dyDescent="0.6">
      <c r="A134" s="11" t="s">
        <v>64</v>
      </c>
      <c r="B134" s="11">
        <v>1598462</v>
      </c>
      <c r="C134" s="11">
        <v>1640612</v>
      </c>
      <c r="D134" s="11">
        <v>1641325</v>
      </c>
      <c r="E134" s="11">
        <v>1609359</v>
      </c>
      <c r="F134" s="11">
        <v>1510952</v>
      </c>
      <c r="G134" s="11">
        <v>1434526</v>
      </c>
      <c r="H134" s="11">
        <v>1331921</v>
      </c>
      <c r="I134" s="11">
        <v>1290988</v>
      </c>
      <c r="J134" s="11">
        <v>1268839</v>
      </c>
      <c r="K134" s="11">
        <v>1179961</v>
      </c>
      <c r="L134" s="11">
        <v>1022362</v>
      </c>
      <c r="M134" s="11">
        <v>884018</v>
      </c>
      <c r="N134" s="11">
        <v>779844</v>
      </c>
      <c r="O134" s="11">
        <v>659497</v>
      </c>
      <c r="P134" s="11">
        <v>619027</v>
      </c>
      <c r="Q134" s="11">
        <v>614920</v>
      </c>
      <c r="R134" s="11">
        <f>B134/1598462</f>
        <v>1</v>
      </c>
      <c r="S134" s="11">
        <f t="shared" ref="S134:AG134" si="12">C134/1598462</f>
        <v>1.0263690972947745</v>
      </c>
      <c r="T134" s="11">
        <f t="shared" si="12"/>
        <v>1.0268151510639603</v>
      </c>
      <c r="U134" s="11">
        <f t="shared" si="12"/>
        <v>1.0068171780123645</v>
      </c>
      <c r="V134" s="11">
        <f t="shared" si="12"/>
        <v>0.94525362504707655</v>
      </c>
      <c r="W134" s="11">
        <f t="shared" si="12"/>
        <v>0.89744141556070778</v>
      </c>
      <c r="X134" s="11">
        <f t="shared" si="12"/>
        <v>0.83325158808905064</v>
      </c>
      <c r="Y134" s="11">
        <f t="shared" si="12"/>
        <v>0.80764384764855213</v>
      </c>
      <c r="Z134" s="11">
        <f t="shared" si="12"/>
        <v>0.7937874031412695</v>
      </c>
      <c r="AA134" s="11">
        <f t="shared" si="12"/>
        <v>0.73818520552881461</v>
      </c>
      <c r="AB134" s="11">
        <f t="shared" si="12"/>
        <v>0.63959105690344842</v>
      </c>
      <c r="AC134" s="11">
        <f t="shared" si="12"/>
        <v>0.55304286245153156</v>
      </c>
      <c r="AD134" s="11">
        <f t="shared" si="12"/>
        <v>0.48787146644712232</v>
      </c>
      <c r="AE134" s="11">
        <f t="shared" si="12"/>
        <v>0.41258221965864689</v>
      </c>
      <c r="AF134" s="11">
        <f t="shared" si="12"/>
        <v>0.38726413264750742</v>
      </c>
      <c r="AG134" s="11">
        <f t="shared" si="12"/>
        <v>0.38469478786483507</v>
      </c>
      <c r="AH134" s="11"/>
      <c r="AI134" s="11"/>
      <c r="AJ134" s="11"/>
    </row>
    <row r="135" spans="1:36" ht="15.6" x14ac:dyDescent="0.6">
      <c r="A135" s="11" t="s">
        <v>65</v>
      </c>
      <c r="B135" s="11">
        <v>2100431</v>
      </c>
      <c r="C135" s="11">
        <v>2139045</v>
      </c>
      <c r="D135" s="11">
        <v>2172232</v>
      </c>
      <c r="E135" s="11">
        <v>2133137</v>
      </c>
      <c r="F135" s="11">
        <v>2122561</v>
      </c>
      <c r="G135" s="11">
        <v>2202556</v>
      </c>
      <c r="H135" s="11">
        <v>2245722</v>
      </c>
      <c r="I135" s="11">
        <v>1968625</v>
      </c>
      <c r="J135" s="11">
        <v>2199181</v>
      </c>
      <c r="K135" s="11">
        <v>2219429</v>
      </c>
      <c r="L135" s="11">
        <v>2051031</v>
      </c>
      <c r="M135" s="11">
        <v>1782160</v>
      </c>
      <c r="N135" s="11">
        <v>1474281</v>
      </c>
      <c r="O135" s="11">
        <v>1187467</v>
      </c>
      <c r="P135" s="11">
        <v>964123</v>
      </c>
      <c r="Q135" s="11">
        <v>702864</v>
      </c>
      <c r="R135" s="11">
        <f>B135/2100431</f>
        <v>1</v>
      </c>
      <c r="S135" s="11">
        <f t="shared" ref="S135:AG135" si="13">C135/2100431</f>
        <v>1.0183838459820866</v>
      </c>
      <c r="T135" s="11">
        <f t="shared" si="13"/>
        <v>1.0341839365349301</v>
      </c>
      <c r="U135" s="11">
        <f t="shared" si="13"/>
        <v>1.0155710899334469</v>
      </c>
      <c r="V135" s="11">
        <f t="shared" si="13"/>
        <v>1.0105359328633028</v>
      </c>
      <c r="W135" s="11">
        <f t="shared" si="13"/>
        <v>1.0486209735049616</v>
      </c>
      <c r="X135" s="11">
        <f t="shared" si="13"/>
        <v>1.0691719937479498</v>
      </c>
      <c r="Y135" s="11">
        <f t="shared" si="13"/>
        <v>0.93724811717214229</v>
      </c>
      <c r="Z135" s="11">
        <f t="shared" si="13"/>
        <v>1.0470141604270742</v>
      </c>
      <c r="AA135" s="11">
        <f t="shared" si="13"/>
        <v>1.0566540867088707</v>
      </c>
      <c r="AB135" s="11">
        <f t="shared" si="13"/>
        <v>0.97648101746736737</v>
      </c>
      <c r="AC135" s="11">
        <f t="shared" si="13"/>
        <v>0.84847347996673061</v>
      </c>
      <c r="AD135" s="11">
        <f t="shared" si="13"/>
        <v>0.7018945159350628</v>
      </c>
      <c r="AE135" s="11">
        <f t="shared" si="13"/>
        <v>0.56534444597323119</v>
      </c>
      <c r="AF135" s="11">
        <f t="shared" si="13"/>
        <v>0.45901198373095808</v>
      </c>
      <c r="AG135" s="11">
        <f t="shared" si="13"/>
        <v>0.33462846434850751</v>
      </c>
      <c r="AH135" s="11"/>
      <c r="AI135" s="11"/>
      <c r="AJ135" s="11"/>
    </row>
    <row r="136" spans="1:36" ht="15.6" x14ac:dyDescent="0.6">
      <c r="A136" s="11" t="s">
        <v>66</v>
      </c>
      <c r="B136" s="11">
        <v>2758077</v>
      </c>
      <c r="C136" s="11">
        <v>2690351</v>
      </c>
      <c r="D136" s="11">
        <v>2737035</v>
      </c>
      <c r="E136" s="11">
        <v>2729182</v>
      </c>
      <c r="F136" s="11">
        <v>2696050</v>
      </c>
      <c r="G136" s="11">
        <v>2674212</v>
      </c>
      <c r="H136" s="11">
        <v>2607644</v>
      </c>
      <c r="I136" s="11">
        <v>2618559</v>
      </c>
      <c r="J136" s="11">
        <v>2575279</v>
      </c>
      <c r="K136" s="11">
        <v>2582220</v>
      </c>
      <c r="L136" s="11">
        <v>2654808</v>
      </c>
      <c r="M136" s="11">
        <v>2211357</v>
      </c>
      <c r="N136" s="11">
        <v>2221268</v>
      </c>
      <c r="O136" s="11">
        <v>2407583</v>
      </c>
      <c r="P136" s="11">
        <v>2386208</v>
      </c>
      <c r="Q136" s="11">
        <v>2085616</v>
      </c>
      <c r="R136" s="11">
        <f>B136/2758077</f>
        <v>1</v>
      </c>
      <c r="S136" s="11">
        <f t="shared" ref="S136:AG136" si="14">C136/2758077</f>
        <v>0.97544448541501927</v>
      </c>
      <c r="T136" s="11">
        <f t="shared" si="14"/>
        <v>0.99237077137440322</v>
      </c>
      <c r="U136" s="11">
        <f t="shared" si="14"/>
        <v>0.98952349771235537</v>
      </c>
      <c r="V136" s="11">
        <f t="shared" si="14"/>
        <v>0.977510780155884</v>
      </c>
      <c r="W136" s="11">
        <f t="shared" si="14"/>
        <v>0.96959294464947865</v>
      </c>
      <c r="X136" s="11">
        <f t="shared" si="14"/>
        <v>0.94545728781321192</v>
      </c>
      <c r="Y136" s="11">
        <f t="shared" si="14"/>
        <v>0.94941475528058139</v>
      </c>
      <c r="Z136" s="11">
        <f t="shared" si="14"/>
        <v>0.93372266256525838</v>
      </c>
      <c r="AA136" s="11">
        <f t="shared" si="14"/>
        <v>0.93623927105733451</v>
      </c>
      <c r="AB136" s="11">
        <f t="shared" si="14"/>
        <v>0.96255760807258095</v>
      </c>
      <c r="AC136" s="11">
        <f t="shared" si="14"/>
        <v>0.80177493231697305</v>
      </c>
      <c r="AD136" s="11">
        <f t="shared" si="14"/>
        <v>0.805368378040207</v>
      </c>
      <c r="AE136" s="11">
        <f t="shared" si="14"/>
        <v>0.8729208792937978</v>
      </c>
      <c r="AF136" s="11">
        <f t="shared" si="14"/>
        <v>0.86517091437258642</v>
      </c>
      <c r="AG136" s="11">
        <f t="shared" si="14"/>
        <v>0.75618483457858499</v>
      </c>
      <c r="AH136" s="11"/>
      <c r="AI136" s="11"/>
      <c r="AJ136" s="11"/>
    </row>
    <row r="137" spans="1:36" ht="15.6" x14ac:dyDescent="0.6">
      <c r="A137" s="11" t="s">
        <v>67</v>
      </c>
      <c r="B137" s="11">
        <v>1358432</v>
      </c>
      <c r="C137" s="11">
        <v>1361629</v>
      </c>
      <c r="D137" s="11">
        <v>1350899</v>
      </c>
      <c r="E137" s="11">
        <v>1331617</v>
      </c>
      <c r="F137" s="11">
        <v>1317352</v>
      </c>
      <c r="G137" s="11">
        <v>1302766</v>
      </c>
      <c r="H137" s="11">
        <v>1288955</v>
      </c>
      <c r="I137" s="11">
        <v>1247153</v>
      </c>
      <c r="J137" s="11">
        <v>1155329</v>
      </c>
      <c r="K137" s="11">
        <v>1141883</v>
      </c>
      <c r="L137" s="11">
        <v>1181034</v>
      </c>
      <c r="M137" s="11">
        <v>1156196</v>
      </c>
      <c r="N137" s="11">
        <v>1138249</v>
      </c>
      <c r="O137" s="11">
        <v>1088159</v>
      </c>
      <c r="P137" s="11">
        <v>1035231</v>
      </c>
      <c r="Q137" s="11">
        <v>961822</v>
      </c>
      <c r="R137" s="11">
        <f>B137/1358432</f>
        <v>1</v>
      </c>
      <c r="S137" s="11">
        <f t="shared" ref="S137:AG137" si="15">C137/1358432</f>
        <v>1.0023534486820098</v>
      </c>
      <c r="T137" s="11">
        <f t="shared" si="15"/>
        <v>0.99445463593319361</v>
      </c>
      <c r="U137" s="11">
        <f t="shared" si="15"/>
        <v>0.98026032955642972</v>
      </c>
      <c r="V137" s="11">
        <f t="shared" si="15"/>
        <v>0.9697592518433017</v>
      </c>
      <c r="W137" s="11">
        <f t="shared" si="15"/>
        <v>0.95902187227627145</v>
      </c>
      <c r="X137" s="11">
        <f t="shared" si="15"/>
        <v>0.94885500341570284</v>
      </c>
      <c r="Y137" s="11">
        <f t="shared" si="15"/>
        <v>0.91808276012343648</v>
      </c>
      <c r="Z137" s="11">
        <f t="shared" si="15"/>
        <v>0.85048717933617579</v>
      </c>
      <c r="AA137" s="11">
        <f t="shared" si="15"/>
        <v>0.84058900261477942</v>
      </c>
      <c r="AB137" s="11">
        <f t="shared" si="15"/>
        <v>0.8694097312195237</v>
      </c>
      <c r="AC137" s="11">
        <f t="shared" si="15"/>
        <v>0.85112541518456575</v>
      </c>
      <c r="AD137" s="11">
        <f t="shared" si="15"/>
        <v>0.83791385950860997</v>
      </c>
      <c r="AE137" s="11">
        <f t="shared" si="15"/>
        <v>0.80104046430001652</v>
      </c>
      <c r="AF137" s="11">
        <f t="shared" si="15"/>
        <v>0.76207789569150319</v>
      </c>
      <c r="AG137" s="11">
        <f t="shared" si="15"/>
        <v>0.70803838543261644</v>
      </c>
      <c r="AH137" s="11"/>
      <c r="AI137" s="11"/>
      <c r="AJ137" s="11"/>
    </row>
  </sheetData>
  <mergeCells count="1">
    <mergeCell ref="H120:I120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23DE7-C249-471E-967E-C8CB84272B61}">
  <dimension ref="A1:P547"/>
  <sheetViews>
    <sheetView topLeftCell="A548" workbookViewId="0">
      <selection activeCell="Q160" sqref="Q160"/>
    </sheetView>
  </sheetViews>
  <sheetFormatPr defaultRowHeight="14.4" x14ac:dyDescent="0.55000000000000004"/>
  <cols>
    <col min="4" max="5" width="9.15625" customWidth="1"/>
  </cols>
  <sheetData>
    <row r="1" spans="1:3" x14ac:dyDescent="0.55000000000000004">
      <c r="A1" s="1" t="s">
        <v>280</v>
      </c>
      <c r="B1" s="23"/>
      <c r="C1" s="23"/>
    </row>
    <row r="2" spans="1:3" x14ac:dyDescent="0.55000000000000004">
      <c r="A2" s="24" t="s">
        <v>281</v>
      </c>
    </row>
    <row r="3" spans="1:3" x14ac:dyDescent="0.55000000000000004">
      <c r="A3" s="25" t="s">
        <v>282</v>
      </c>
    </row>
    <row r="4" spans="1:3" x14ac:dyDescent="0.55000000000000004">
      <c r="A4" s="25"/>
    </row>
    <row r="5" spans="1:3" x14ac:dyDescent="0.55000000000000004">
      <c r="A5" s="25"/>
    </row>
    <row r="7" spans="1:3" x14ac:dyDescent="0.55000000000000004">
      <c r="A7" s="1" t="s">
        <v>289</v>
      </c>
    </row>
    <row r="42" spans="1:15" x14ac:dyDescent="0.55000000000000004">
      <c r="A42" s="1" t="s">
        <v>279</v>
      </c>
    </row>
    <row r="43" spans="1:15" ht="28.8" x14ac:dyDescent="0.55000000000000004">
      <c r="A43" s="21" t="s">
        <v>220</v>
      </c>
      <c r="B43" s="21" t="s">
        <v>221</v>
      </c>
      <c r="C43" s="21" t="s">
        <v>222</v>
      </c>
      <c r="D43" s="21" t="s">
        <v>223</v>
      </c>
      <c r="E43" s="21" t="s">
        <v>224</v>
      </c>
      <c r="F43" s="21" t="s">
        <v>225</v>
      </c>
      <c r="G43" s="21" t="s">
        <v>226</v>
      </c>
      <c r="H43" s="21" t="s">
        <v>227</v>
      </c>
      <c r="I43" s="21" t="s">
        <v>228</v>
      </c>
      <c r="J43" s="21" t="s">
        <v>229</v>
      </c>
      <c r="K43" s="21" t="s">
        <v>230</v>
      </c>
      <c r="L43" s="21" t="s">
        <v>231</v>
      </c>
      <c r="M43" s="21" t="s">
        <v>232</v>
      </c>
      <c r="N43" s="26" t="s">
        <v>233</v>
      </c>
      <c r="O43" s="27" t="s">
        <v>283</v>
      </c>
    </row>
    <row r="44" spans="1:15" x14ac:dyDescent="0.55000000000000004">
      <c r="A44" s="21">
        <v>1</v>
      </c>
      <c r="B44" s="21" t="s">
        <v>234</v>
      </c>
      <c r="C44" s="21" t="s">
        <v>235</v>
      </c>
      <c r="D44" s="22">
        <v>2301552</v>
      </c>
      <c r="E44" s="22">
        <v>1469927.294118</v>
      </c>
      <c r="F44" s="21">
        <v>482.94117599999998</v>
      </c>
      <c r="G44" s="21" t="s">
        <v>236</v>
      </c>
      <c r="H44" s="21" t="s">
        <v>236</v>
      </c>
      <c r="I44" s="21">
        <v>1722</v>
      </c>
      <c r="J44" s="21">
        <v>0</v>
      </c>
      <c r="K44" s="22">
        <v>3708</v>
      </c>
      <c r="L44" s="22">
        <v>1336.557491</v>
      </c>
      <c r="M44" s="21">
        <v>795.33681899999999</v>
      </c>
      <c r="N44" s="26">
        <v>37.712819000000003</v>
      </c>
      <c r="O44" s="28" t="s">
        <v>284</v>
      </c>
    </row>
    <row r="45" spans="1:15" x14ac:dyDescent="0.55000000000000004">
      <c r="A45" s="21">
        <v>2</v>
      </c>
      <c r="B45" s="21" t="s">
        <v>237</v>
      </c>
      <c r="C45" s="21" t="s">
        <v>235</v>
      </c>
      <c r="D45" s="22">
        <v>27722844</v>
      </c>
      <c r="E45" s="22">
        <v>16410276.423528999</v>
      </c>
      <c r="F45" s="22">
        <v>6569.4352939999999</v>
      </c>
      <c r="G45" s="21" t="s">
        <v>236</v>
      </c>
      <c r="H45" s="21" t="s">
        <v>236</v>
      </c>
      <c r="I45" s="21">
        <v>1722</v>
      </c>
      <c r="J45" s="22">
        <v>2284</v>
      </c>
      <c r="K45" s="22">
        <v>33468</v>
      </c>
      <c r="L45" s="22">
        <v>16099.212544</v>
      </c>
      <c r="M45" s="22">
        <v>8308.8149269999994</v>
      </c>
      <c r="N45" s="26">
        <v>37.712819000000003</v>
      </c>
      <c r="O45" s="28" t="s">
        <v>257</v>
      </c>
    </row>
    <row r="46" spans="1:15" x14ac:dyDescent="0.55000000000000004">
      <c r="A46" s="21">
        <v>3</v>
      </c>
      <c r="B46" s="21" t="s">
        <v>238</v>
      </c>
      <c r="C46" s="21" t="s">
        <v>235</v>
      </c>
      <c r="D46" s="22">
        <v>35304396</v>
      </c>
      <c r="E46" s="22">
        <v>20562698.399999999</v>
      </c>
      <c r="F46" s="22">
        <v>8560.7999999999993</v>
      </c>
      <c r="G46" s="21" t="s">
        <v>236</v>
      </c>
      <c r="H46" s="21" t="s">
        <v>236</v>
      </c>
      <c r="I46" s="21">
        <v>1722</v>
      </c>
      <c r="J46" s="22">
        <v>3196</v>
      </c>
      <c r="K46" s="22">
        <v>38132</v>
      </c>
      <c r="L46" s="22">
        <v>20501.972125</v>
      </c>
      <c r="M46" s="22">
        <v>9351.0317329999998</v>
      </c>
      <c r="N46" s="26">
        <v>37.712819000000003</v>
      </c>
      <c r="O46" s="28" t="s">
        <v>258</v>
      </c>
    </row>
    <row r="47" spans="1:15" x14ac:dyDescent="0.55000000000000004">
      <c r="A47" s="21">
        <v>4</v>
      </c>
      <c r="B47" s="21" t="s">
        <v>239</v>
      </c>
      <c r="C47" s="21" t="s">
        <v>235</v>
      </c>
      <c r="D47" s="22">
        <v>24369316</v>
      </c>
      <c r="E47" s="22">
        <v>12562473.647058999</v>
      </c>
      <c r="F47" s="22">
        <v>6856.4705880000001</v>
      </c>
      <c r="G47" s="21" t="s">
        <v>236</v>
      </c>
      <c r="H47" s="21" t="s">
        <v>236</v>
      </c>
      <c r="I47" s="21">
        <v>1722</v>
      </c>
      <c r="J47" s="22">
        <v>2916</v>
      </c>
      <c r="K47" s="22">
        <v>27412</v>
      </c>
      <c r="L47" s="22">
        <v>14151.751452</v>
      </c>
      <c r="M47" s="22">
        <v>6455.5139440000003</v>
      </c>
      <c r="N47" s="26">
        <v>37.712819000000003</v>
      </c>
      <c r="O47" s="28" t="s">
        <v>259</v>
      </c>
    </row>
    <row r="48" spans="1:15" x14ac:dyDescent="0.55000000000000004">
      <c r="A48" s="21">
        <v>5</v>
      </c>
      <c r="B48" s="21" t="s">
        <v>240</v>
      </c>
      <c r="C48" s="21" t="s">
        <v>235</v>
      </c>
      <c r="D48" s="22">
        <v>36571564</v>
      </c>
      <c r="E48" s="22">
        <v>19924483.529412001</v>
      </c>
      <c r="F48" s="22">
        <v>9667.2941179999998</v>
      </c>
      <c r="G48" s="21" t="s">
        <v>236</v>
      </c>
      <c r="H48" s="21" t="s">
        <v>236</v>
      </c>
      <c r="I48" s="21">
        <v>1722</v>
      </c>
      <c r="J48" s="22">
        <v>4144</v>
      </c>
      <c r="K48" s="22">
        <v>39988</v>
      </c>
      <c r="L48" s="22">
        <v>21237.842044000001</v>
      </c>
      <c r="M48" s="22">
        <v>9667.3165960000006</v>
      </c>
      <c r="N48" s="26">
        <v>37.712819000000003</v>
      </c>
      <c r="O48" s="28" t="s">
        <v>278</v>
      </c>
    </row>
    <row r="49" spans="1:15" x14ac:dyDescent="0.55000000000000004">
      <c r="A49" s="21">
        <v>6</v>
      </c>
      <c r="B49" s="21" t="s">
        <v>241</v>
      </c>
      <c r="C49" s="21" t="s">
        <v>235</v>
      </c>
      <c r="D49" s="22">
        <v>35825136</v>
      </c>
      <c r="E49" s="22">
        <v>19506329.505881999</v>
      </c>
      <c r="F49" s="22">
        <v>9476.6588240000001</v>
      </c>
      <c r="G49" s="21" t="s">
        <v>236</v>
      </c>
      <c r="H49" s="21" t="s">
        <v>236</v>
      </c>
      <c r="I49" s="21">
        <v>1722</v>
      </c>
      <c r="J49" s="22">
        <v>4112</v>
      </c>
      <c r="K49" s="22">
        <v>41072</v>
      </c>
      <c r="L49" s="22">
        <v>20804.376306999999</v>
      </c>
      <c r="M49" s="22">
        <v>9828.2110869999997</v>
      </c>
      <c r="N49" s="26">
        <v>37.712819000000003</v>
      </c>
      <c r="O49" s="28" t="s">
        <v>260</v>
      </c>
    </row>
    <row r="50" spans="1:15" x14ac:dyDescent="0.55000000000000004">
      <c r="A50" s="21">
        <v>7</v>
      </c>
      <c r="B50" s="21" t="s">
        <v>242</v>
      </c>
      <c r="C50" s="21" t="s">
        <v>235</v>
      </c>
      <c r="D50" s="22">
        <v>29356720</v>
      </c>
      <c r="E50" s="22">
        <v>15786266.023529001</v>
      </c>
      <c r="F50" s="22">
        <v>7880.6352939999997</v>
      </c>
      <c r="G50" s="21" t="s">
        <v>236</v>
      </c>
      <c r="H50" s="21" t="s">
        <v>236</v>
      </c>
      <c r="I50" s="21">
        <v>1722</v>
      </c>
      <c r="J50" s="22">
        <v>3332</v>
      </c>
      <c r="K50" s="22">
        <v>36168</v>
      </c>
      <c r="L50" s="22">
        <v>17048.037165999998</v>
      </c>
      <c r="M50" s="22">
        <v>9078.3525410000002</v>
      </c>
      <c r="N50" s="26">
        <v>37.712819000000003</v>
      </c>
      <c r="O50" s="28" t="s">
        <v>278</v>
      </c>
    </row>
    <row r="51" spans="1:15" x14ac:dyDescent="0.55000000000000004">
      <c r="A51" s="21">
        <v>8</v>
      </c>
      <c r="B51" s="21" t="s">
        <v>243</v>
      </c>
      <c r="C51" s="21" t="s">
        <v>235</v>
      </c>
      <c r="D51" s="22">
        <v>34787556</v>
      </c>
      <c r="E51" s="22">
        <v>20231753.364705998</v>
      </c>
      <c r="F51" s="22">
        <v>8452.8470589999997</v>
      </c>
      <c r="G51" s="21" t="s">
        <v>236</v>
      </c>
      <c r="H51" s="21" t="s">
        <v>236</v>
      </c>
      <c r="I51" s="21">
        <v>1722</v>
      </c>
      <c r="J51" s="22">
        <v>2080</v>
      </c>
      <c r="K51" s="22">
        <v>42232</v>
      </c>
      <c r="L51" s="22">
        <v>20201.832752999999</v>
      </c>
      <c r="M51" s="22">
        <v>11066.842481</v>
      </c>
      <c r="N51" s="26">
        <v>37.712819000000003</v>
      </c>
      <c r="O51" s="28" t="s">
        <v>261</v>
      </c>
    </row>
    <row r="52" spans="1:15" x14ac:dyDescent="0.55000000000000004">
      <c r="A52" s="21">
        <v>9</v>
      </c>
      <c r="B52" s="21" t="s">
        <v>244</v>
      </c>
      <c r="C52" s="21" t="s">
        <v>235</v>
      </c>
      <c r="D52" s="22">
        <v>20421960</v>
      </c>
      <c r="E52" s="22">
        <v>11160760.376471</v>
      </c>
      <c r="F52" s="22">
        <v>5378.1647059999996</v>
      </c>
      <c r="G52" s="21" t="s">
        <v>236</v>
      </c>
      <c r="H52" s="21" t="s">
        <v>236</v>
      </c>
      <c r="I52" s="21">
        <v>1722</v>
      </c>
      <c r="J52" s="22">
        <v>1732</v>
      </c>
      <c r="K52" s="22">
        <v>31256</v>
      </c>
      <c r="L52" s="22">
        <v>11859.442509</v>
      </c>
      <c r="M52" s="22">
        <v>7763.994001</v>
      </c>
      <c r="N52" s="26">
        <v>37.712819000000003</v>
      </c>
      <c r="O52" s="28" t="s">
        <v>278</v>
      </c>
    </row>
    <row r="53" spans="1:15" x14ac:dyDescent="0.55000000000000004">
      <c r="A53" s="21">
        <v>10</v>
      </c>
      <c r="B53" s="21" t="s">
        <v>245</v>
      </c>
      <c r="C53" s="21" t="s">
        <v>235</v>
      </c>
      <c r="D53" s="22">
        <v>23527648</v>
      </c>
      <c r="E53" s="22">
        <v>13614298.4</v>
      </c>
      <c r="F53" s="22">
        <v>5131.1333329999998</v>
      </c>
      <c r="G53" s="21" t="s">
        <v>236</v>
      </c>
      <c r="H53" s="21" t="s">
        <v>236</v>
      </c>
      <c r="I53" s="21">
        <v>1932</v>
      </c>
      <c r="J53" s="22">
        <v>1044</v>
      </c>
      <c r="K53" s="22">
        <v>29184</v>
      </c>
      <c r="L53" s="22">
        <v>12177.871636</v>
      </c>
      <c r="M53" s="22">
        <v>7425.5308109999996</v>
      </c>
      <c r="N53" s="26">
        <v>42.311943999999997</v>
      </c>
      <c r="O53" s="28" t="s">
        <v>278</v>
      </c>
    </row>
    <row r="54" spans="1:15" x14ac:dyDescent="0.55000000000000004">
      <c r="A54" s="21">
        <v>11</v>
      </c>
      <c r="B54" s="21" t="s">
        <v>246</v>
      </c>
      <c r="C54" s="21" t="s">
        <v>235</v>
      </c>
      <c r="D54" s="22">
        <v>667144</v>
      </c>
      <c r="E54" s="22">
        <v>-617678.93333300005</v>
      </c>
      <c r="F54" s="21">
        <v>665.02222200000006</v>
      </c>
      <c r="G54" s="21" t="s">
        <v>236</v>
      </c>
      <c r="H54" s="21" t="s">
        <v>236</v>
      </c>
      <c r="I54" s="21">
        <v>1932</v>
      </c>
      <c r="J54" s="21">
        <v>0</v>
      </c>
      <c r="K54" s="22">
        <v>3228</v>
      </c>
      <c r="L54" s="21">
        <v>345.31262900000002</v>
      </c>
      <c r="M54" s="21">
        <v>517.49613699999998</v>
      </c>
      <c r="N54" s="26">
        <v>42.311943999999997</v>
      </c>
      <c r="O54" s="28" t="s">
        <v>285</v>
      </c>
    </row>
    <row r="56" spans="1:15" x14ac:dyDescent="0.55000000000000004">
      <c r="A56" s="29" t="s">
        <v>286</v>
      </c>
    </row>
    <row r="59" spans="1:15" x14ac:dyDescent="0.55000000000000004">
      <c r="A59" s="1" t="s">
        <v>247</v>
      </c>
    </row>
    <row r="61" spans="1:15" x14ac:dyDescent="0.55000000000000004">
      <c r="A61" t="s">
        <v>248</v>
      </c>
    </row>
    <row r="62" spans="1:15" x14ac:dyDescent="0.55000000000000004">
      <c r="A62" t="s">
        <v>249</v>
      </c>
      <c r="B62" t="s">
        <v>250</v>
      </c>
      <c r="C62" t="s">
        <v>251</v>
      </c>
      <c r="D62" t="s">
        <v>252</v>
      </c>
      <c r="E62" t="s">
        <v>253</v>
      </c>
      <c r="F62" t="s">
        <v>254</v>
      </c>
    </row>
    <row r="63" spans="1:15" x14ac:dyDescent="0.55000000000000004">
      <c r="C63" t="s">
        <v>255</v>
      </c>
      <c r="D63" t="s">
        <v>255</v>
      </c>
    </row>
    <row r="64" spans="1:15" x14ac:dyDescent="0.55000000000000004">
      <c r="G64" t="s">
        <v>288</v>
      </c>
      <c r="H64" t="s">
        <v>170</v>
      </c>
    </row>
    <row r="65" spans="1:8" x14ac:dyDescent="0.55000000000000004">
      <c r="A65">
        <v>1</v>
      </c>
      <c r="B65" t="s">
        <v>234</v>
      </c>
      <c r="C65">
        <v>31143.3159281431</v>
      </c>
      <c r="D65">
        <v>31143.3159281431</v>
      </c>
      <c r="E65">
        <v>7.1781493900000007E-2</v>
      </c>
      <c r="F65" t="s">
        <v>236</v>
      </c>
      <c r="G65" t="s">
        <v>256</v>
      </c>
    </row>
    <row r="66" spans="1:8" x14ac:dyDescent="0.55000000000000004">
      <c r="A66">
        <v>2</v>
      </c>
      <c r="B66" t="s">
        <v>237</v>
      </c>
      <c r="C66">
        <v>2360402.5028454699</v>
      </c>
      <c r="D66">
        <v>2360402.5028454699</v>
      </c>
      <c r="E66">
        <v>5.4404360253000004</v>
      </c>
      <c r="F66" t="s">
        <v>236</v>
      </c>
      <c r="G66" s="4" t="s">
        <v>257</v>
      </c>
      <c r="H66">
        <v>2329259.1869173269</v>
      </c>
    </row>
    <row r="67" spans="1:8" x14ac:dyDescent="0.55000000000000004">
      <c r="A67">
        <v>3</v>
      </c>
      <c r="B67" t="s">
        <v>238</v>
      </c>
      <c r="C67">
        <v>56516.434184320999</v>
      </c>
      <c r="D67">
        <v>56516.434184320999</v>
      </c>
      <c r="E67">
        <v>0.13026339540000001</v>
      </c>
      <c r="F67" t="s">
        <v>236</v>
      </c>
      <c r="G67" s="4" t="s">
        <v>258</v>
      </c>
      <c r="H67">
        <v>25373.118256177899</v>
      </c>
    </row>
    <row r="68" spans="1:8" x14ac:dyDescent="0.55000000000000004">
      <c r="A68">
        <v>4</v>
      </c>
      <c r="B68" t="s">
        <v>239</v>
      </c>
      <c r="C68">
        <v>52986.219079112401</v>
      </c>
      <c r="D68">
        <v>52986.219079112401</v>
      </c>
      <c r="E68">
        <v>0.1221266859</v>
      </c>
      <c r="F68" t="s">
        <v>236</v>
      </c>
      <c r="G68" s="4" t="s">
        <v>259</v>
      </c>
      <c r="H68">
        <v>21842.903150969301</v>
      </c>
    </row>
    <row r="69" spans="1:8" x14ac:dyDescent="0.55000000000000004">
      <c r="A69">
        <v>5</v>
      </c>
      <c r="B69" t="s">
        <v>240</v>
      </c>
      <c r="C69">
        <v>2799690.0415622601</v>
      </c>
      <c r="D69">
        <v>2799690.0415622601</v>
      </c>
      <c r="E69">
        <v>6.4529395063999999</v>
      </c>
      <c r="F69" t="s">
        <v>236</v>
      </c>
      <c r="G69" s="4" t="s">
        <v>278</v>
      </c>
      <c r="H69">
        <v>2768546.7256341171</v>
      </c>
    </row>
    <row r="70" spans="1:8" x14ac:dyDescent="0.55000000000000004">
      <c r="A70">
        <v>6</v>
      </c>
      <c r="B70" t="s">
        <v>241</v>
      </c>
      <c r="C70">
        <v>2542226.97888926</v>
      </c>
      <c r="D70">
        <v>2542226.97888926</v>
      </c>
      <c r="E70">
        <v>5.8595189691999998</v>
      </c>
      <c r="F70" t="s">
        <v>236</v>
      </c>
      <c r="G70" s="4" t="s">
        <v>260</v>
      </c>
      <c r="H70">
        <v>2511083.662961117</v>
      </c>
    </row>
    <row r="71" spans="1:8" x14ac:dyDescent="0.55000000000000004">
      <c r="A71">
        <v>7</v>
      </c>
      <c r="B71" t="s">
        <v>242</v>
      </c>
      <c r="C71">
        <v>2810735.8631414501</v>
      </c>
      <c r="D71">
        <v>2810735.8631414501</v>
      </c>
      <c r="E71">
        <v>6.4783987599000001</v>
      </c>
      <c r="F71" t="s">
        <v>236</v>
      </c>
      <c r="G71" s="4" t="s">
        <v>278</v>
      </c>
      <c r="H71">
        <v>2779592.5472133071</v>
      </c>
    </row>
    <row r="72" spans="1:8" x14ac:dyDescent="0.55000000000000004">
      <c r="A72">
        <v>8</v>
      </c>
      <c r="B72" t="s">
        <v>243</v>
      </c>
      <c r="C72">
        <v>1059620.5384541501</v>
      </c>
      <c r="D72">
        <v>1059620.5384541501</v>
      </c>
      <c r="E72">
        <v>2.4422943729000002</v>
      </c>
      <c r="F72" t="s">
        <v>236</v>
      </c>
      <c r="G72" s="4" t="s">
        <v>261</v>
      </c>
      <c r="H72">
        <v>1028477.222526007</v>
      </c>
    </row>
    <row r="73" spans="1:8" x14ac:dyDescent="0.55000000000000004">
      <c r="A73">
        <v>9</v>
      </c>
      <c r="B73" t="s">
        <v>244</v>
      </c>
      <c r="C73">
        <v>2333885.5520552001</v>
      </c>
      <c r="D73">
        <v>2333885.5520552001</v>
      </c>
      <c r="E73">
        <v>5.3793177311999996</v>
      </c>
      <c r="F73" t="s">
        <v>236</v>
      </c>
      <c r="G73" s="4" t="s">
        <v>278</v>
      </c>
      <c r="H73">
        <v>2302742.2361270571</v>
      </c>
    </row>
    <row r="74" spans="1:8" x14ac:dyDescent="0.55000000000000004">
      <c r="A74">
        <v>10</v>
      </c>
      <c r="B74" t="s">
        <v>245</v>
      </c>
      <c r="C74">
        <v>1997307.1020243799</v>
      </c>
      <c r="D74">
        <v>1997307.1020243799</v>
      </c>
      <c r="E74">
        <v>4.6035460047000001</v>
      </c>
      <c r="F74" t="s">
        <v>236</v>
      </c>
      <c r="G74" s="4" t="s">
        <v>257</v>
      </c>
      <c r="H74">
        <v>1966163.7860962367</v>
      </c>
    </row>
    <row r="75" spans="1:8" x14ac:dyDescent="0.55000000000000004">
      <c r="A75">
        <v>11</v>
      </c>
      <c r="B75" t="s">
        <v>246</v>
      </c>
      <c r="C75">
        <v>52960.040328332201</v>
      </c>
      <c r="D75">
        <v>52960.040328332201</v>
      </c>
      <c r="E75">
        <v>0.1220663471</v>
      </c>
      <c r="F75" t="s">
        <v>236</v>
      </c>
      <c r="G75" s="4" t="s">
        <v>258</v>
      </c>
      <c r="H75">
        <v>21816.724400189101</v>
      </c>
    </row>
    <row r="76" spans="1:8" x14ac:dyDescent="0.55000000000000004">
      <c r="A76">
        <v>12</v>
      </c>
      <c r="B76" t="s">
        <v>262</v>
      </c>
      <c r="C76">
        <v>61732.151839761398</v>
      </c>
      <c r="D76">
        <v>61732.151839761398</v>
      </c>
      <c r="E76">
        <v>0.1422849799</v>
      </c>
      <c r="F76" t="s">
        <v>236</v>
      </c>
      <c r="G76" s="4" t="s">
        <v>259</v>
      </c>
      <c r="H76">
        <v>30588.835911618298</v>
      </c>
    </row>
    <row r="77" spans="1:8" x14ac:dyDescent="0.55000000000000004">
      <c r="A77">
        <v>13</v>
      </c>
      <c r="B77" t="s">
        <v>263</v>
      </c>
      <c r="C77">
        <v>2416042.4601286701</v>
      </c>
      <c r="D77">
        <v>2416042.4601286701</v>
      </c>
      <c r="E77">
        <v>5.5686792496999997</v>
      </c>
      <c r="F77" t="s">
        <v>236</v>
      </c>
      <c r="G77" s="4" t="s">
        <v>278</v>
      </c>
      <c r="H77">
        <v>2384899.1442005271</v>
      </c>
    </row>
    <row r="78" spans="1:8" x14ac:dyDescent="0.55000000000000004">
      <c r="A78">
        <v>14</v>
      </c>
      <c r="B78" t="s">
        <v>264</v>
      </c>
      <c r="C78">
        <v>2289351.8594780001</v>
      </c>
      <c r="D78">
        <v>2289351.8594780001</v>
      </c>
      <c r="E78">
        <v>5.2766730740999996</v>
      </c>
      <c r="F78" t="s">
        <v>236</v>
      </c>
      <c r="G78" s="4" t="s">
        <v>260</v>
      </c>
      <c r="H78">
        <v>2258208.5435498571</v>
      </c>
    </row>
    <row r="79" spans="1:8" x14ac:dyDescent="0.55000000000000004">
      <c r="A79">
        <v>15</v>
      </c>
      <c r="B79" t="s">
        <v>265</v>
      </c>
      <c r="C79">
        <v>2685982.5362985102</v>
      </c>
      <c r="D79">
        <v>2685982.5362985102</v>
      </c>
      <c r="E79">
        <v>6.1908577610000002</v>
      </c>
      <c r="F79" t="s">
        <v>236</v>
      </c>
      <c r="G79" s="4" t="s">
        <v>278</v>
      </c>
      <c r="H79">
        <v>2654839.2203703672</v>
      </c>
    </row>
    <row r="80" spans="1:8" x14ac:dyDescent="0.55000000000000004">
      <c r="A80">
        <v>16</v>
      </c>
      <c r="B80" t="s">
        <v>266</v>
      </c>
      <c r="C80">
        <v>893958.72726704495</v>
      </c>
      <c r="D80">
        <v>893958.72726704495</v>
      </c>
      <c r="E80">
        <v>2.0604643737999999</v>
      </c>
      <c r="F80" t="s">
        <v>236</v>
      </c>
      <c r="G80" s="4" t="s">
        <v>261</v>
      </c>
      <c r="H80">
        <v>862815.41133890185</v>
      </c>
    </row>
    <row r="81" spans="1:8" x14ac:dyDescent="0.55000000000000004">
      <c r="A81">
        <v>17</v>
      </c>
      <c r="B81" t="s">
        <v>267</v>
      </c>
      <c r="C81">
        <v>3041247.8250112399</v>
      </c>
      <c r="D81">
        <v>3041247.8250112399</v>
      </c>
      <c r="E81">
        <v>7.0097003409000003</v>
      </c>
      <c r="F81" t="s">
        <v>236</v>
      </c>
      <c r="G81" s="4" t="s">
        <v>278</v>
      </c>
      <c r="H81">
        <v>3010104.5090830969</v>
      </c>
    </row>
    <row r="82" spans="1:8" x14ac:dyDescent="0.55000000000000004">
      <c r="A82">
        <v>18</v>
      </c>
      <c r="B82" t="s">
        <v>268</v>
      </c>
      <c r="C82">
        <v>21007.633126076202</v>
      </c>
      <c r="D82">
        <v>21007.633126076202</v>
      </c>
      <c r="E82">
        <v>4.8419997800000003E-2</v>
      </c>
      <c r="F82" t="s">
        <v>236</v>
      </c>
      <c r="G82" t="s">
        <v>256</v>
      </c>
    </row>
    <row r="83" spans="1:8" x14ac:dyDescent="0.55000000000000004">
      <c r="A83">
        <v>19</v>
      </c>
      <c r="B83" t="s">
        <v>269</v>
      </c>
      <c r="C83">
        <v>2314053.60271416</v>
      </c>
      <c r="D83">
        <v>2314053.6027141698</v>
      </c>
      <c r="E83">
        <v>5.3336075391</v>
      </c>
      <c r="F83" t="s">
        <v>236</v>
      </c>
      <c r="G83" s="4" t="s">
        <v>257</v>
      </c>
      <c r="H83">
        <v>2293045.9695880837</v>
      </c>
    </row>
    <row r="84" spans="1:8" x14ac:dyDescent="0.55000000000000004">
      <c r="A84">
        <v>20</v>
      </c>
      <c r="B84" t="s">
        <v>270</v>
      </c>
      <c r="C84">
        <v>44264.0513191715</v>
      </c>
      <c r="D84">
        <v>44264.0513191715</v>
      </c>
      <c r="E84">
        <v>0.1020231673</v>
      </c>
      <c r="F84" t="s">
        <v>236</v>
      </c>
      <c r="G84" s="4" t="s">
        <v>258</v>
      </c>
      <c r="H84">
        <v>23256.418193095298</v>
      </c>
    </row>
    <row r="85" spans="1:8" x14ac:dyDescent="0.55000000000000004">
      <c r="A85">
        <v>21</v>
      </c>
      <c r="B85" t="s">
        <v>271</v>
      </c>
      <c r="C85">
        <v>48573.697697609001</v>
      </c>
      <c r="D85">
        <v>48573.697697609001</v>
      </c>
      <c r="E85">
        <v>0.1119563695</v>
      </c>
      <c r="F85" t="s">
        <v>236</v>
      </c>
      <c r="G85" s="4" t="s">
        <v>259</v>
      </c>
      <c r="H85">
        <v>27566.064571532799</v>
      </c>
    </row>
    <row r="86" spans="1:8" x14ac:dyDescent="0.55000000000000004">
      <c r="A86">
        <v>22</v>
      </c>
      <c r="B86" t="s">
        <v>272</v>
      </c>
      <c r="C86">
        <v>2681553.4780415101</v>
      </c>
      <c r="D86">
        <v>2681553.4780415101</v>
      </c>
      <c r="E86">
        <v>6.1806493291000004</v>
      </c>
      <c r="F86" t="s">
        <v>236</v>
      </c>
      <c r="G86" s="4" t="s">
        <v>278</v>
      </c>
      <c r="H86">
        <v>2660545.8449154338</v>
      </c>
    </row>
    <row r="87" spans="1:8" x14ac:dyDescent="0.55000000000000004">
      <c r="A87">
        <v>23</v>
      </c>
      <c r="B87" t="s">
        <v>273</v>
      </c>
      <c r="C87">
        <v>2421929.6490541198</v>
      </c>
      <c r="D87">
        <v>2421929.6490541198</v>
      </c>
      <c r="E87">
        <v>5.5822484925999998</v>
      </c>
      <c r="F87" t="s">
        <v>236</v>
      </c>
      <c r="G87" s="4" t="s">
        <v>260</v>
      </c>
      <c r="H87">
        <v>2400922.0159280435</v>
      </c>
    </row>
    <row r="88" spans="1:8" x14ac:dyDescent="0.55000000000000004">
      <c r="A88">
        <v>24</v>
      </c>
      <c r="B88" t="s">
        <v>274</v>
      </c>
      <c r="C88">
        <v>2814024.6301144599</v>
      </c>
      <c r="D88">
        <v>2814024.6301144599</v>
      </c>
      <c r="E88">
        <v>6.4859789612999998</v>
      </c>
      <c r="F88" t="s">
        <v>236</v>
      </c>
      <c r="G88" s="4" t="s">
        <v>278</v>
      </c>
      <c r="H88">
        <v>2793016.9969883836</v>
      </c>
    </row>
    <row r="89" spans="1:8" x14ac:dyDescent="0.55000000000000004">
      <c r="A89">
        <v>25</v>
      </c>
      <c r="B89" t="s">
        <v>275</v>
      </c>
      <c r="C89">
        <v>1000110.64168061</v>
      </c>
      <c r="D89">
        <v>1000110.64168061</v>
      </c>
      <c r="E89">
        <v>2.3051314162000001</v>
      </c>
      <c r="F89" t="s">
        <v>236</v>
      </c>
      <c r="G89" s="4" t="s">
        <v>261</v>
      </c>
      <c r="H89">
        <v>979103.00855453382</v>
      </c>
    </row>
    <row r="90" spans="1:8" x14ac:dyDescent="0.55000000000000004">
      <c r="A90">
        <v>26</v>
      </c>
      <c r="B90" t="s">
        <v>276</v>
      </c>
      <c r="C90">
        <v>2398824.9939905498</v>
      </c>
      <c r="D90">
        <v>2398824.9939905498</v>
      </c>
      <c r="E90">
        <v>5.5289951184000001</v>
      </c>
      <c r="F90" t="s">
        <v>236</v>
      </c>
      <c r="G90" s="4" t="s">
        <v>278</v>
      </c>
      <c r="H90">
        <v>2377817.3608644735</v>
      </c>
    </row>
    <row r="91" spans="1:8" x14ac:dyDescent="0.55000000000000004">
      <c r="A91">
        <v>27</v>
      </c>
      <c r="B91" t="s">
        <v>277</v>
      </c>
      <c r="C91">
        <v>2156141.8805080298</v>
      </c>
      <c r="D91">
        <v>2156141.8805080298</v>
      </c>
      <c r="E91">
        <v>4.9696405372000001</v>
      </c>
      <c r="F91" t="s">
        <v>236</v>
      </c>
      <c r="G91" s="4" t="s">
        <v>257</v>
      </c>
      <c r="H91">
        <v>2135134.2473819535</v>
      </c>
    </row>
    <row r="94" spans="1:8" x14ac:dyDescent="0.55000000000000004">
      <c r="A94" t="s">
        <v>129</v>
      </c>
    </row>
    <row r="96" spans="1:8" x14ac:dyDescent="0.55000000000000004">
      <c r="D96" s="4" t="s">
        <v>257</v>
      </c>
      <c r="E96">
        <v>2329259.1869173269</v>
      </c>
      <c r="F96">
        <v>1966163.7860962367</v>
      </c>
      <c r="G96">
        <v>2293045.9695880837</v>
      </c>
      <c r="H96">
        <v>2135134.2473819535</v>
      </c>
    </row>
    <row r="97" spans="1:10" x14ac:dyDescent="0.55000000000000004">
      <c r="D97" s="4" t="s">
        <v>258</v>
      </c>
      <c r="E97">
        <v>25373.118256177899</v>
      </c>
      <c r="F97">
        <v>21816.724400189101</v>
      </c>
      <c r="G97">
        <v>23256.418193095298</v>
      </c>
    </row>
    <row r="98" spans="1:10" x14ac:dyDescent="0.55000000000000004">
      <c r="D98" s="4" t="s">
        <v>259</v>
      </c>
      <c r="E98">
        <v>21842.903150969301</v>
      </c>
      <c r="F98">
        <v>30588.835911618298</v>
      </c>
      <c r="G98">
        <v>27566.064571532799</v>
      </c>
    </row>
    <row r="99" spans="1:10" x14ac:dyDescent="0.55000000000000004">
      <c r="D99" s="4" t="s">
        <v>278</v>
      </c>
      <c r="E99">
        <v>2768546.7256341171</v>
      </c>
      <c r="F99">
        <v>2384899.1442005271</v>
      </c>
      <c r="G99">
        <v>2660545.8449154338</v>
      </c>
    </row>
    <row r="100" spans="1:10" x14ac:dyDescent="0.55000000000000004">
      <c r="D100" s="4" t="s">
        <v>260</v>
      </c>
      <c r="E100">
        <v>2511083.662961117</v>
      </c>
      <c r="F100">
        <v>2258208.5435498571</v>
      </c>
      <c r="G100">
        <v>2400922.0159280435</v>
      </c>
    </row>
    <row r="101" spans="1:10" x14ac:dyDescent="0.55000000000000004">
      <c r="D101" s="4" t="s">
        <v>278</v>
      </c>
      <c r="E101">
        <v>2779592.5472133071</v>
      </c>
      <c r="F101">
        <v>2654839.2203703672</v>
      </c>
      <c r="G101">
        <v>2793016.9969883836</v>
      </c>
    </row>
    <row r="102" spans="1:10" x14ac:dyDescent="0.55000000000000004">
      <c r="D102" s="4" t="s">
        <v>261</v>
      </c>
      <c r="E102">
        <v>1028477.222526007</v>
      </c>
      <c r="F102">
        <v>862815.41133890185</v>
      </c>
      <c r="G102">
        <v>979103.00855453382</v>
      </c>
    </row>
    <row r="103" spans="1:10" x14ac:dyDescent="0.55000000000000004">
      <c r="D103" s="4" t="s">
        <v>278</v>
      </c>
      <c r="E103">
        <v>2302742.2361270571</v>
      </c>
      <c r="F103">
        <v>3010104.5090830969</v>
      </c>
      <c r="G103">
        <v>2377817.3608644735</v>
      </c>
    </row>
    <row r="104" spans="1:10" x14ac:dyDescent="0.55000000000000004">
      <c r="D104" s="4"/>
    </row>
    <row r="106" spans="1:10" x14ac:dyDescent="0.55000000000000004">
      <c r="B106" s="4" t="s">
        <v>257</v>
      </c>
      <c r="C106" s="4" t="s">
        <v>258</v>
      </c>
      <c r="D106" s="4" t="s">
        <v>259</v>
      </c>
      <c r="E106" s="4" t="s">
        <v>278</v>
      </c>
      <c r="F106" s="4" t="s">
        <v>260</v>
      </c>
      <c r="G106" s="4" t="s">
        <v>278</v>
      </c>
      <c r="H106" s="4" t="s">
        <v>261</v>
      </c>
      <c r="I106" s="4" t="s">
        <v>278</v>
      </c>
      <c r="J106" s="4"/>
    </row>
    <row r="107" spans="1:10" x14ac:dyDescent="0.55000000000000004">
      <c r="B107">
        <v>2329259.1869173269</v>
      </c>
      <c r="C107">
        <v>25373.118256177899</v>
      </c>
      <c r="D107">
        <v>21842.903150969301</v>
      </c>
      <c r="E107">
        <v>2268546.7256341199</v>
      </c>
      <c r="F107">
        <v>2511083.662961117</v>
      </c>
      <c r="G107">
        <v>2279592.5472133099</v>
      </c>
      <c r="H107">
        <v>1028477.222526007</v>
      </c>
      <c r="I107">
        <v>2302742.2361270571</v>
      </c>
    </row>
    <row r="108" spans="1:10" x14ac:dyDescent="0.55000000000000004">
      <c r="B108">
        <v>2466163.7860962399</v>
      </c>
      <c r="C108">
        <v>21816.724400189101</v>
      </c>
      <c r="D108">
        <v>30588.835911618298</v>
      </c>
      <c r="E108">
        <v>2384899.1442005271</v>
      </c>
      <c r="F108">
        <v>2258208.5435498571</v>
      </c>
      <c r="G108">
        <v>2654839.2203703672</v>
      </c>
      <c r="H108">
        <v>862815.41133890185</v>
      </c>
      <c r="I108">
        <v>2310104.5090831001</v>
      </c>
    </row>
    <row r="109" spans="1:10" x14ac:dyDescent="0.55000000000000004">
      <c r="B109">
        <v>2293045.9695880837</v>
      </c>
      <c r="C109">
        <v>23256.418193095298</v>
      </c>
      <c r="D109">
        <v>27566.064571532799</v>
      </c>
      <c r="E109">
        <v>2660545.8449154338</v>
      </c>
      <c r="F109">
        <v>2400922.0159280435</v>
      </c>
      <c r="G109">
        <v>2393016.9969883799</v>
      </c>
      <c r="H109">
        <v>979103.00855453382</v>
      </c>
      <c r="I109">
        <v>2377817.3608644735</v>
      </c>
    </row>
    <row r="110" spans="1:10" x14ac:dyDescent="0.55000000000000004">
      <c r="B110">
        <v>2135134.2473819535</v>
      </c>
    </row>
    <row r="112" spans="1:10" x14ac:dyDescent="0.55000000000000004">
      <c r="A112" t="s">
        <v>287</v>
      </c>
    </row>
    <row r="114" spans="1:9" x14ac:dyDescent="0.55000000000000004">
      <c r="B114" s="4" t="s">
        <v>257</v>
      </c>
      <c r="C114" s="4" t="s">
        <v>258</v>
      </c>
      <c r="D114" s="4" t="s">
        <v>259</v>
      </c>
      <c r="E114" s="4" t="s">
        <v>278</v>
      </c>
      <c r="F114" s="4" t="s">
        <v>260</v>
      </c>
      <c r="G114" s="4" t="s">
        <v>278</v>
      </c>
      <c r="H114" s="4" t="s">
        <v>261</v>
      </c>
      <c r="I114" s="4" t="s">
        <v>278</v>
      </c>
    </row>
    <row r="115" spans="1:9" x14ac:dyDescent="0.55000000000000004">
      <c r="B115">
        <v>101.01298327520385</v>
      </c>
      <c r="C115">
        <v>1.1003560206810241</v>
      </c>
      <c r="D115">
        <v>0.94726118203739118</v>
      </c>
      <c r="E115">
        <v>98.380065963707281</v>
      </c>
      <c r="F115">
        <v>108.89816533686249</v>
      </c>
      <c r="G115">
        <v>98.859090108682878</v>
      </c>
      <c r="H115">
        <v>44.601971760575495</v>
      </c>
      <c r="I115">
        <v>99.863022668959829</v>
      </c>
    </row>
    <row r="116" spans="1:9" x14ac:dyDescent="0.55000000000000004">
      <c r="B116">
        <v>106.9501250346232</v>
      </c>
      <c r="C116">
        <v>0.94612588815100063</v>
      </c>
      <c r="D116">
        <v>1.3265460485046157</v>
      </c>
      <c r="E116">
        <v>103.42592130547916</v>
      </c>
      <c r="F116">
        <v>97.931730020743501</v>
      </c>
      <c r="G116">
        <v>115.13241260219853</v>
      </c>
      <c r="H116">
        <v>37.417715986562754</v>
      </c>
      <c r="I116">
        <v>100.1823023606117</v>
      </c>
    </row>
    <row r="117" spans="1:9" x14ac:dyDescent="0.55000000000000004">
      <c r="B117">
        <v>99.44252467748062</v>
      </c>
      <c r="C117">
        <v>1.0085610889397614</v>
      </c>
      <c r="D117">
        <v>1.1954575236483824</v>
      </c>
      <c r="E117">
        <v>115.37989178912902</v>
      </c>
      <c r="F117">
        <v>104.12078518448541</v>
      </c>
      <c r="G117">
        <v>103.77796822773482</v>
      </c>
      <c r="H117">
        <v>42.460760220812325</v>
      </c>
      <c r="I117">
        <v>103.11880560719135</v>
      </c>
    </row>
    <row r="118" spans="1:9" x14ac:dyDescent="0.55000000000000004">
      <c r="B118">
        <v>92.594367012692302</v>
      </c>
    </row>
    <row r="123" spans="1:9" x14ac:dyDescent="0.55000000000000004">
      <c r="A123" s="1" t="s">
        <v>289</v>
      </c>
    </row>
    <row r="149" spans="1:15" x14ac:dyDescent="0.55000000000000004">
      <c r="I149" t="s">
        <v>485</v>
      </c>
    </row>
    <row r="159" spans="1:15" x14ac:dyDescent="0.55000000000000004">
      <c r="A159" s="1" t="s">
        <v>279</v>
      </c>
    </row>
    <row r="160" spans="1:15" x14ac:dyDescent="0.55000000000000004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30"/>
      <c r="O160" s="31"/>
    </row>
    <row r="161" spans="1:15" ht="28.8" x14ac:dyDescent="0.55000000000000004">
      <c r="A161" s="21" t="s">
        <v>220</v>
      </c>
      <c r="B161" s="21" t="s">
        <v>221</v>
      </c>
      <c r="C161" s="21" t="s">
        <v>222</v>
      </c>
      <c r="D161" s="21" t="s">
        <v>223</v>
      </c>
      <c r="E161" s="21" t="s">
        <v>224</v>
      </c>
      <c r="F161" s="21" t="s">
        <v>225</v>
      </c>
      <c r="G161" s="21" t="s">
        <v>226</v>
      </c>
      <c r="H161" s="21" t="s">
        <v>227</v>
      </c>
      <c r="I161" s="21" t="s">
        <v>228</v>
      </c>
      <c r="J161" s="21" t="s">
        <v>229</v>
      </c>
      <c r="K161" s="21" t="s">
        <v>230</v>
      </c>
      <c r="L161" s="21" t="s">
        <v>231</v>
      </c>
      <c r="M161" s="21" t="s">
        <v>232</v>
      </c>
      <c r="N161" s="26" t="s">
        <v>233</v>
      </c>
      <c r="O161" s="32" t="s">
        <v>290</v>
      </c>
    </row>
    <row r="162" spans="1:15" x14ac:dyDescent="0.55000000000000004">
      <c r="A162" s="21">
        <v>1</v>
      </c>
      <c r="B162" s="21" t="s">
        <v>234</v>
      </c>
      <c r="C162" s="21" t="s">
        <v>235</v>
      </c>
      <c r="D162" s="22">
        <v>30804328</v>
      </c>
      <c r="E162" s="22">
        <v>15555533.915493</v>
      </c>
      <c r="F162" s="22">
        <v>12814.112676000001</v>
      </c>
      <c r="G162" s="21" t="s">
        <v>236</v>
      </c>
      <c r="H162" s="21" t="s">
        <v>236</v>
      </c>
      <c r="I162" s="21">
        <v>1190</v>
      </c>
      <c r="J162" s="22">
        <v>4516</v>
      </c>
      <c r="K162" s="22">
        <v>45356</v>
      </c>
      <c r="L162" s="22">
        <v>25885.989915999999</v>
      </c>
      <c r="M162" s="22">
        <v>9014.4659040000006</v>
      </c>
      <c r="N162" s="26">
        <v>22.170506</v>
      </c>
      <c r="O162" s="31" t="s">
        <v>257</v>
      </c>
    </row>
    <row r="163" spans="1:15" x14ac:dyDescent="0.55000000000000004">
      <c r="A163" s="21">
        <v>2</v>
      </c>
      <c r="B163" s="21" t="s">
        <v>237</v>
      </c>
      <c r="C163" s="21" t="s">
        <v>235</v>
      </c>
      <c r="D163" s="22">
        <v>20921860</v>
      </c>
      <c r="E163" s="22">
        <v>10804178.309859</v>
      </c>
      <c r="F163" s="22">
        <v>8502.2535210000005</v>
      </c>
      <c r="G163" s="21" t="s">
        <v>236</v>
      </c>
      <c r="H163" s="21" t="s">
        <v>236</v>
      </c>
      <c r="I163" s="21">
        <v>1190</v>
      </c>
      <c r="J163" s="22">
        <v>3472</v>
      </c>
      <c r="K163" s="22">
        <v>31848</v>
      </c>
      <c r="L163" s="22">
        <v>17581.394958000001</v>
      </c>
      <c r="M163" s="22">
        <v>6946.3305829999999</v>
      </c>
      <c r="N163" s="26">
        <v>22.170506</v>
      </c>
      <c r="O163" s="31" t="s">
        <v>291</v>
      </c>
    </row>
    <row r="164" spans="1:15" x14ac:dyDescent="0.55000000000000004">
      <c r="A164" s="21">
        <v>3</v>
      </c>
      <c r="B164" s="21" t="s">
        <v>238</v>
      </c>
      <c r="C164" s="21" t="s">
        <v>235</v>
      </c>
      <c r="D164" s="22">
        <v>11876764</v>
      </c>
      <c r="E164" s="22">
        <v>6574291.6056340002</v>
      </c>
      <c r="F164" s="22">
        <v>4455.8591550000001</v>
      </c>
      <c r="G164" s="21" t="s">
        <v>236</v>
      </c>
      <c r="H164" s="21" t="s">
        <v>236</v>
      </c>
      <c r="I164" s="21">
        <v>1190</v>
      </c>
      <c r="J164" s="21">
        <v>412</v>
      </c>
      <c r="K164" s="22">
        <v>22708</v>
      </c>
      <c r="L164" s="22">
        <v>9980.4739499999996</v>
      </c>
      <c r="M164" s="22">
        <v>5352.1424539999998</v>
      </c>
      <c r="N164" s="26">
        <v>22.170506</v>
      </c>
      <c r="O164" s="31" t="s">
        <v>292</v>
      </c>
    </row>
    <row r="165" spans="1:15" x14ac:dyDescent="0.55000000000000004">
      <c r="A165" s="21">
        <v>4</v>
      </c>
      <c r="B165" s="21" t="s">
        <v>239</v>
      </c>
      <c r="C165" s="21" t="s">
        <v>235</v>
      </c>
      <c r="D165" s="22">
        <v>2990612</v>
      </c>
      <c r="E165" s="22">
        <v>1012899.042254</v>
      </c>
      <c r="F165" s="22">
        <v>1661.9436619999999</v>
      </c>
      <c r="G165" s="21" t="s">
        <v>236</v>
      </c>
      <c r="H165" s="21" t="s">
        <v>236</v>
      </c>
      <c r="I165" s="21">
        <v>1190</v>
      </c>
      <c r="J165" s="21">
        <v>48</v>
      </c>
      <c r="K165" s="22">
        <v>6424</v>
      </c>
      <c r="L165" s="22">
        <v>2513.1193280000002</v>
      </c>
      <c r="M165" s="22">
        <v>1233.4311439999999</v>
      </c>
      <c r="N165" s="26">
        <v>22.170506</v>
      </c>
      <c r="O165" s="31" t="s">
        <v>278</v>
      </c>
    </row>
    <row r="166" spans="1:15" x14ac:dyDescent="0.55000000000000004">
      <c r="A166" s="21">
        <v>5</v>
      </c>
      <c r="B166" s="21" t="s">
        <v>240</v>
      </c>
      <c r="C166" s="21" t="s">
        <v>235</v>
      </c>
      <c r="D166" s="22">
        <v>7536276</v>
      </c>
      <c r="E166" s="22">
        <v>4634553.1830989998</v>
      </c>
      <c r="F166" s="22">
        <v>2438.4225350000002</v>
      </c>
      <c r="G166" s="21" t="s">
        <v>236</v>
      </c>
      <c r="H166" s="21" t="s">
        <v>236</v>
      </c>
      <c r="I166" s="21">
        <v>1190</v>
      </c>
      <c r="J166" s="21">
        <v>488</v>
      </c>
      <c r="K166" s="22">
        <v>16136</v>
      </c>
      <c r="L166" s="22">
        <v>6333.0050419999998</v>
      </c>
      <c r="M166" s="22">
        <v>3733.2249240000001</v>
      </c>
      <c r="N166" s="26">
        <v>22.170506</v>
      </c>
      <c r="O166" s="31" t="s">
        <v>294</v>
      </c>
    </row>
    <row r="167" spans="1:15" x14ac:dyDescent="0.55000000000000004">
      <c r="A167" s="21">
        <v>6</v>
      </c>
      <c r="B167" s="21" t="s">
        <v>241</v>
      </c>
      <c r="C167" s="21" t="s">
        <v>235</v>
      </c>
      <c r="D167" s="22">
        <v>4779844</v>
      </c>
      <c r="E167" s="22">
        <v>2568153.5774650001</v>
      </c>
      <c r="F167" s="22">
        <v>1858.5633800000001</v>
      </c>
      <c r="G167" s="21" t="s">
        <v>236</v>
      </c>
      <c r="H167" s="21" t="s">
        <v>236</v>
      </c>
      <c r="I167" s="21">
        <v>1190</v>
      </c>
      <c r="J167" s="21">
        <v>312</v>
      </c>
      <c r="K167" s="22">
        <v>10868</v>
      </c>
      <c r="L167" s="22">
        <v>4016.6756300000002</v>
      </c>
      <c r="M167" s="22">
        <v>2188.1878740000002</v>
      </c>
      <c r="N167" s="26">
        <v>22.170506</v>
      </c>
      <c r="O167" s="31" t="s">
        <v>295</v>
      </c>
    </row>
    <row r="168" spans="1:15" x14ac:dyDescent="0.55000000000000004">
      <c r="A168" s="21">
        <v>7</v>
      </c>
      <c r="B168" s="21" t="s">
        <v>242</v>
      </c>
      <c r="C168" s="21" t="s">
        <v>235</v>
      </c>
      <c r="D168" s="22">
        <v>6430888</v>
      </c>
      <c r="E168" s="22">
        <v>4312721.5211270005</v>
      </c>
      <c r="F168" s="22">
        <v>1779.9718310000001</v>
      </c>
      <c r="G168" s="21" t="s">
        <v>236</v>
      </c>
      <c r="H168" s="21" t="s">
        <v>236</v>
      </c>
      <c r="I168" s="21">
        <v>1190</v>
      </c>
      <c r="J168" s="21">
        <v>232</v>
      </c>
      <c r="K168" s="22">
        <v>13484</v>
      </c>
      <c r="L168" s="22">
        <v>5404.1075629999996</v>
      </c>
      <c r="M168" s="22">
        <v>3105.4980430000001</v>
      </c>
      <c r="N168" s="26">
        <v>22.170506</v>
      </c>
      <c r="O168" s="31" t="s">
        <v>296</v>
      </c>
    </row>
    <row r="169" spans="1:15" x14ac:dyDescent="0.55000000000000004">
      <c r="A169" s="21">
        <v>8</v>
      </c>
      <c r="B169" s="21" t="s">
        <v>243</v>
      </c>
      <c r="C169" s="21" t="s">
        <v>235</v>
      </c>
      <c r="D169" s="22">
        <v>207468</v>
      </c>
      <c r="E169" s="22">
        <v>-55739.887324000003</v>
      </c>
      <c r="F169" s="21">
        <v>221.183099</v>
      </c>
      <c r="G169" s="21" t="s">
        <v>236</v>
      </c>
      <c r="H169" s="21" t="s">
        <v>236</v>
      </c>
      <c r="I169" s="21">
        <v>1190</v>
      </c>
      <c r="J169" s="21">
        <v>0</v>
      </c>
      <c r="K169" s="22">
        <v>1276</v>
      </c>
      <c r="L169" s="21">
        <v>174.34285700000001</v>
      </c>
      <c r="M169" s="21">
        <v>243.62982700000001</v>
      </c>
      <c r="N169" s="26">
        <v>22.170506</v>
      </c>
      <c r="O169" s="31" t="s">
        <v>284</v>
      </c>
    </row>
    <row r="171" spans="1:15" x14ac:dyDescent="0.55000000000000004">
      <c r="A171" s="29" t="s">
        <v>286</v>
      </c>
    </row>
    <row r="174" spans="1:15" x14ac:dyDescent="0.55000000000000004">
      <c r="A174" s="1" t="s">
        <v>247</v>
      </c>
    </row>
    <row r="177" spans="1:7" x14ac:dyDescent="0.55000000000000004">
      <c r="A177" t="s">
        <v>297</v>
      </c>
    </row>
    <row r="178" spans="1:7" x14ac:dyDescent="0.55000000000000004">
      <c r="A178" t="s">
        <v>249</v>
      </c>
      <c r="B178" t="s">
        <v>250</v>
      </c>
      <c r="C178" t="s">
        <v>251</v>
      </c>
      <c r="D178" t="s">
        <v>252</v>
      </c>
      <c r="E178" t="s">
        <v>253</v>
      </c>
      <c r="F178" t="s">
        <v>254</v>
      </c>
    </row>
    <row r="179" spans="1:7" x14ac:dyDescent="0.55000000000000004">
      <c r="C179" t="s">
        <v>255</v>
      </c>
      <c r="D179" t="s">
        <v>255</v>
      </c>
    </row>
    <row r="180" spans="1:7" x14ac:dyDescent="0.55000000000000004">
      <c r="G180" t="s">
        <v>290</v>
      </c>
    </row>
    <row r="181" spans="1:7" x14ac:dyDescent="0.55000000000000004">
      <c r="A181">
        <v>1</v>
      </c>
      <c r="B181" t="s">
        <v>234</v>
      </c>
      <c r="C181">
        <v>27800.507078519699</v>
      </c>
      <c r="D181">
        <v>27800.507078519699</v>
      </c>
      <c r="E181">
        <v>0.2026098341</v>
      </c>
      <c r="F181" t="s">
        <v>236</v>
      </c>
      <c r="G181" t="s">
        <v>256</v>
      </c>
    </row>
    <row r="182" spans="1:7" x14ac:dyDescent="0.55000000000000004">
      <c r="A182">
        <v>2</v>
      </c>
      <c r="B182" t="s">
        <v>237</v>
      </c>
      <c r="C182">
        <v>2540046.2725742701</v>
      </c>
      <c r="D182">
        <v>2540046.2725742701</v>
      </c>
      <c r="E182">
        <v>18.511833344100001</v>
      </c>
      <c r="F182" t="s">
        <v>236</v>
      </c>
      <c r="G182" t="s">
        <v>257</v>
      </c>
    </row>
    <row r="183" spans="1:7" x14ac:dyDescent="0.55000000000000004">
      <c r="A183">
        <v>3</v>
      </c>
      <c r="B183" t="s">
        <v>238</v>
      </c>
      <c r="C183">
        <v>420520.06628247403</v>
      </c>
      <c r="D183">
        <v>420520.06628247403</v>
      </c>
      <c r="E183">
        <v>3.0647462878999998</v>
      </c>
      <c r="F183" t="s">
        <v>236</v>
      </c>
      <c r="G183" t="s">
        <v>291</v>
      </c>
    </row>
    <row r="184" spans="1:7" x14ac:dyDescent="0.55000000000000004">
      <c r="A184">
        <v>4</v>
      </c>
      <c r="B184" t="s">
        <v>239</v>
      </c>
      <c r="C184">
        <v>486759.92700657499</v>
      </c>
      <c r="D184">
        <v>486759.92700657499</v>
      </c>
      <c r="E184">
        <v>3.5475017698000002</v>
      </c>
      <c r="F184" t="s">
        <v>236</v>
      </c>
      <c r="G184" t="s">
        <v>292</v>
      </c>
    </row>
    <row r="185" spans="1:7" x14ac:dyDescent="0.55000000000000004">
      <c r="A185">
        <v>5</v>
      </c>
      <c r="B185" t="s">
        <v>240</v>
      </c>
      <c r="C185">
        <v>310650.75925811299</v>
      </c>
      <c r="D185">
        <v>310650.75925811299</v>
      </c>
      <c r="E185">
        <v>2.2640198115999999</v>
      </c>
      <c r="F185" t="s">
        <v>236</v>
      </c>
      <c r="G185" t="s">
        <v>278</v>
      </c>
    </row>
    <row r="186" spans="1:7" x14ac:dyDescent="0.55000000000000004">
      <c r="A186">
        <v>6</v>
      </c>
      <c r="B186" t="s">
        <v>241</v>
      </c>
      <c r="C186">
        <v>126658.66377472199</v>
      </c>
      <c r="D186">
        <v>126658.66377472199</v>
      </c>
      <c r="E186">
        <v>0.92308715029999999</v>
      </c>
      <c r="F186" t="s">
        <v>236</v>
      </c>
      <c r="G186" t="s">
        <v>294</v>
      </c>
    </row>
    <row r="187" spans="1:7" x14ac:dyDescent="0.55000000000000004">
      <c r="A187">
        <v>7</v>
      </c>
      <c r="B187" t="s">
        <v>242</v>
      </c>
      <c r="C187">
        <v>386979.93028289999</v>
      </c>
      <c r="D187">
        <v>386979.93028289999</v>
      </c>
      <c r="E187">
        <v>2.8203060922000001</v>
      </c>
      <c r="F187" t="s">
        <v>236</v>
      </c>
      <c r="G187" t="s">
        <v>295</v>
      </c>
    </row>
    <row r="188" spans="1:7" x14ac:dyDescent="0.55000000000000004">
      <c r="A188">
        <v>8</v>
      </c>
      <c r="B188" t="s">
        <v>243</v>
      </c>
      <c r="C188">
        <v>110749.06830057901</v>
      </c>
      <c r="D188">
        <v>110749.06830057901</v>
      </c>
      <c r="E188">
        <v>0.80713816810000005</v>
      </c>
      <c r="F188" t="s">
        <v>236</v>
      </c>
      <c r="G188" t="s">
        <v>296</v>
      </c>
    </row>
    <row r="189" spans="1:7" x14ac:dyDescent="0.55000000000000004">
      <c r="A189">
        <v>9</v>
      </c>
      <c r="B189" t="s">
        <v>244</v>
      </c>
      <c r="C189">
        <v>2631489.4052994899</v>
      </c>
      <c r="D189">
        <v>2631489.4052994899</v>
      </c>
      <c r="E189">
        <v>19.178270035299999</v>
      </c>
      <c r="F189" t="s">
        <v>236</v>
      </c>
      <c r="G189" t="s">
        <v>257</v>
      </c>
    </row>
    <row r="190" spans="1:7" x14ac:dyDescent="0.55000000000000004">
      <c r="A190">
        <v>10</v>
      </c>
      <c r="B190" t="s">
        <v>245</v>
      </c>
      <c r="C190">
        <v>443801.11072630301</v>
      </c>
      <c r="D190">
        <v>443801.11072630301</v>
      </c>
      <c r="E190">
        <v>3.2344183208000001</v>
      </c>
      <c r="F190" t="s">
        <v>236</v>
      </c>
      <c r="G190" t="s">
        <v>291</v>
      </c>
    </row>
    <row r="191" spans="1:7" x14ac:dyDescent="0.55000000000000004">
      <c r="A191">
        <v>11</v>
      </c>
      <c r="B191" t="s">
        <v>246</v>
      </c>
      <c r="C191">
        <v>603271.75422889797</v>
      </c>
      <c r="D191">
        <v>603271.75422889797</v>
      </c>
      <c r="E191">
        <v>4.3966388707000004</v>
      </c>
      <c r="F191" t="s">
        <v>236</v>
      </c>
      <c r="G191" t="s">
        <v>292</v>
      </c>
    </row>
    <row r="192" spans="1:7" x14ac:dyDescent="0.55000000000000004">
      <c r="A192">
        <v>12</v>
      </c>
      <c r="B192" t="s">
        <v>262</v>
      </c>
      <c r="C192">
        <v>321862.78209225798</v>
      </c>
      <c r="D192">
        <v>321862.78209225798</v>
      </c>
      <c r="E192">
        <v>2.3457329285999999</v>
      </c>
      <c r="F192" t="s">
        <v>236</v>
      </c>
      <c r="G192" t="s">
        <v>278</v>
      </c>
    </row>
    <row r="193" spans="1:7" x14ac:dyDescent="0.55000000000000004">
      <c r="A193">
        <v>13</v>
      </c>
      <c r="B193" t="s">
        <v>263</v>
      </c>
      <c r="C193">
        <v>129684.99386491301</v>
      </c>
      <c r="D193">
        <v>129684.99386491301</v>
      </c>
      <c r="E193">
        <v>0.94514301550000002</v>
      </c>
      <c r="F193" t="s">
        <v>236</v>
      </c>
      <c r="G193" t="s">
        <v>294</v>
      </c>
    </row>
    <row r="194" spans="1:7" x14ac:dyDescent="0.55000000000000004">
      <c r="A194">
        <v>14</v>
      </c>
      <c r="B194" t="s">
        <v>264</v>
      </c>
      <c r="C194">
        <v>386471.28526774101</v>
      </c>
      <c r="D194">
        <v>386471.28526774101</v>
      </c>
      <c r="E194">
        <v>2.8165990921000001</v>
      </c>
      <c r="F194" t="s">
        <v>236</v>
      </c>
      <c r="G194" t="s">
        <v>295</v>
      </c>
    </row>
    <row r="195" spans="1:7" x14ac:dyDescent="0.55000000000000004">
      <c r="A195">
        <v>15</v>
      </c>
      <c r="B195" t="s">
        <v>265</v>
      </c>
      <c r="C195">
        <v>110409.704540465</v>
      </c>
      <c r="D195">
        <v>110409.704540465</v>
      </c>
      <c r="E195">
        <v>0.80466488820000004</v>
      </c>
      <c r="F195" t="s">
        <v>236</v>
      </c>
      <c r="G195" t="s">
        <v>296</v>
      </c>
    </row>
    <row r="196" spans="1:7" x14ac:dyDescent="0.55000000000000004">
      <c r="A196">
        <v>16</v>
      </c>
      <c r="B196" t="s">
        <v>266</v>
      </c>
      <c r="C196">
        <v>18517.676801869799</v>
      </c>
      <c r="D196">
        <v>18517.676801869799</v>
      </c>
      <c r="E196">
        <v>0.13495665439999999</v>
      </c>
      <c r="F196" t="s">
        <v>236</v>
      </c>
      <c r="G196" t="s">
        <v>256</v>
      </c>
    </row>
    <row r="197" spans="1:7" x14ac:dyDescent="0.55000000000000004">
      <c r="A197">
        <v>17</v>
      </c>
      <c r="B197" t="s">
        <v>267</v>
      </c>
      <c r="C197">
        <v>2681700.9617959098</v>
      </c>
      <c r="D197">
        <v>2681700.9617959098</v>
      </c>
      <c r="E197">
        <v>19.544211386800001</v>
      </c>
      <c r="F197" t="s">
        <v>236</v>
      </c>
      <c r="G197" t="s">
        <v>257</v>
      </c>
    </row>
    <row r="198" spans="1:7" x14ac:dyDescent="0.55000000000000004">
      <c r="A198">
        <v>18</v>
      </c>
      <c r="B198" t="s">
        <v>268</v>
      </c>
      <c r="C198">
        <v>418377.75121862802</v>
      </c>
      <c r="D198">
        <v>418377.75121862802</v>
      </c>
      <c r="E198">
        <v>3.0491331158000001</v>
      </c>
      <c r="F198" t="s">
        <v>236</v>
      </c>
      <c r="G198" t="s">
        <v>291</v>
      </c>
    </row>
    <row r="199" spans="1:7" x14ac:dyDescent="0.55000000000000004">
      <c r="A199">
        <v>19</v>
      </c>
      <c r="B199" t="s">
        <v>269</v>
      </c>
      <c r="C199">
        <v>561779.47549233201</v>
      </c>
      <c r="D199">
        <v>561779.47549233201</v>
      </c>
      <c r="E199">
        <v>4.0942435336000003</v>
      </c>
      <c r="F199" t="s">
        <v>236</v>
      </c>
      <c r="G199" t="s">
        <v>292</v>
      </c>
    </row>
    <row r="200" spans="1:7" x14ac:dyDescent="0.55000000000000004">
      <c r="A200">
        <v>20</v>
      </c>
      <c r="B200" t="s">
        <v>270</v>
      </c>
      <c r="C200">
        <v>365736.07089978398</v>
      </c>
      <c r="D200">
        <v>365736.07089978398</v>
      </c>
      <c r="E200">
        <v>2.6654810447999999</v>
      </c>
      <c r="F200" t="s">
        <v>236</v>
      </c>
      <c r="G200" t="s">
        <v>278</v>
      </c>
    </row>
    <row r="201" spans="1:7" x14ac:dyDescent="0.55000000000000004">
      <c r="A201">
        <v>21</v>
      </c>
      <c r="B201" t="s">
        <v>271</v>
      </c>
      <c r="C201">
        <v>131936.16268200401</v>
      </c>
      <c r="D201">
        <v>131936.16268200401</v>
      </c>
      <c r="E201">
        <v>0.9615495127</v>
      </c>
      <c r="F201" t="s">
        <v>236</v>
      </c>
      <c r="G201" t="s">
        <v>294</v>
      </c>
    </row>
    <row r="202" spans="1:7" x14ac:dyDescent="0.55000000000000004">
      <c r="A202">
        <v>22</v>
      </c>
      <c r="B202" t="s">
        <v>272</v>
      </c>
      <c r="C202">
        <v>385537.46773991099</v>
      </c>
      <c r="D202">
        <v>385537.46773991099</v>
      </c>
      <c r="E202">
        <v>2.8097934386999999</v>
      </c>
      <c r="F202" t="s">
        <v>236</v>
      </c>
      <c r="G202" t="s">
        <v>295</v>
      </c>
    </row>
    <row r="203" spans="1:7" x14ac:dyDescent="0.55000000000000004">
      <c r="A203">
        <v>23</v>
      </c>
      <c r="B203" t="s">
        <v>273</v>
      </c>
      <c r="C203">
        <v>120461.42109002999</v>
      </c>
      <c r="D203">
        <v>120461.42109002999</v>
      </c>
      <c r="E203">
        <v>0.87792170390000002</v>
      </c>
      <c r="F203" t="s">
        <v>236</v>
      </c>
      <c r="G203" t="s">
        <v>296</v>
      </c>
    </row>
    <row r="206" spans="1:7" x14ac:dyDescent="0.55000000000000004">
      <c r="A206" t="s">
        <v>298</v>
      </c>
    </row>
    <row r="208" spans="1:7" x14ac:dyDescent="0.55000000000000004">
      <c r="A208" t="s">
        <v>257</v>
      </c>
      <c r="B208" t="s">
        <v>291</v>
      </c>
      <c r="C208" t="s">
        <v>292</v>
      </c>
      <c r="D208" t="s">
        <v>294</v>
      </c>
      <c r="E208" t="s">
        <v>295</v>
      </c>
      <c r="F208" t="s">
        <v>296</v>
      </c>
    </row>
    <row r="209" spans="1:6" x14ac:dyDescent="0.55000000000000004">
      <c r="A209">
        <v>96.884214202412508</v>
      </c>
      <c r="B209">
        <v>15.145144801501823</v>
      </c>
      <c r="C209">
        <v>17.699670693543823</v>
      </c>
      <c r="D209">
        <v>3.812443416387052</v>
      </c>
      <c r="E209">
        <v>13.851676716017941</v>
      </c>
      <c r="F209">
        <v>3.1988933103581405</v>
      </c>
    </row>
    <row r="210" spans="1:6" x14ac:dyDescent="0.55000000000000004">
      <c r="A210">
        <v>100.41069882424709</v>
      </c>
      <c r="B210">
        <v>16.042973241589458</v>
      </c>
      <c r="C210">
        <v>22.192924092856245</v>
      </c>
      <c r="D210">
        <v>3.9291531813042644</v>
      </c>
      <c r="E210">
        <v>13.832060931098139</v>
      </c>
      <c r="F210">
        <v>3.1858058204003523</v>
      </c>
    </row>
    <row r="211" spans="1:6" x14ac:dyDescent="0.55000000000000004">
      <c r="A211">
        <v>102.7050869733404</v>
      </c>
      <c r="B211">
        <v>15.420517225209087</v>
      </c>
      <c r="C211">
        <v>20.950773684328727</v>
      </c>
      <c r="D211">
        <v>4.3739593599656557</v>
      </c>
      <c r="E211">
        <v>14.154038800717798</v>
      </c>
      <c r="F211">
        <v>3.9314384340343658</v>
      </c>
    </row>
    <row r="216" spans="1:6" x14ac:dyDescent="0.55000000000000004">
      <c r="A216" s="1" t="s">
        <v>289</v>
      </c>
    </row>
    <row r="252" spans="1:15" x14ac:dyDescent="0.55000000000000004">
      <c r="A252" s="1" t="s">
        <v>279</v>
      </c>
    </row>
    <row r="253" spans="1:15" ht="28.8" x14ac:dyDescent="0.55000000000000004">
      <c r="A253" s="21" t="s">
        <v>220</v>
      </c>
      <c r="B253" s="21" t="s">
        <v>221</v>
      </c>
      <c r="C253" s="21" t="s">
        <v>222</v>
      </c>
      <c r="D253" s="21" t="s">
        <v>223</v>
      </c>
      <c r="E253" s="21" t="s">
        <v>224</v>
      </c>
      <c r="F253" s="21" t="s">
        <v>225</v>
      </c>
      <c r="G253" s="21" t="s">
        <v>226</v>
      </c>
      <c r="H253" s="21" t="s">
        <v>227</v>
      </c>
      <c r="I253" s="21" t="s">
        <v>228</v>
      </c>
      <c r="J253" s="21" t="s">
        <v>229</v>
      </c>
      <c r="K253" s="21" t="s">
        <v>230</v>
      </c>
      <c r="L253" s="21" t="s">
        <v>231</v>
      </c>
      <c r="M253" s="21" t="s">
        <v>232</v>
      </c>
      <c r="N253" s="26" t="s">
        <v>233</v>
      </c>
      <c r="O253" s="32" t="s">
        <v>290</v>
      </c>
    </row>
    <row r="254" spans="1:15" x14ac:dyDescent="0.55000000000000004">
      <c r="A254" s="21">
        <v>1</v>
      </c>
      <c r="B254" s="21" t="s">
        <v>234</v>
      </c>
      <c r="C254" s="21" t="s">
        <v>235</v>
      </c>
      <c r="D254" s="22">
        <v>36601152</v>
      </c>
      <c r="E254" s="22">
        <v>21412174.409639001</v>
      </c>
      <c r="F254" s="22">
        <v>10621.662651000001</v>
      </c>
      <c r="G254" s="21" t="s">
        <v>236</v>
      </c>
      <c r="H254" s="21" t="s">
        <v>236</v>
      </c>
      <c r="I254" s="21">
        <v>1430</v>
      </c>
      <c r="J254" s="21">
        <v>0</v>
      </c>
      <c r="K254" s="22">
        <v>47252</v>
      </c>
      <c r="L254" s="22">
        <v>25595.211189000001</v>
      </c>
      <c r="M254" s="22">
        <v>12657.661915000001</v>
      </c>
      <c r="N254" s="26">
        <v>24.445578999999999</v>
      </c>
      <c r="O254" s="31" t="s">
        <v>257</v>
      </c>
    </row>
    <row r="255" spans="1:15" x14ac:dyDescent="0.55000000000000004">
      <c r="A255" s="21">
        <v>2</v>
      </c>
      <c r="B255" s="21" t="s">
        <v>237</v>
      </c>
      <c r="C255" s="21" t="s">
        <v>235</v>
      </c>
      <c r="D255" s="22">
        <v>31250960</v>
      </c>
      <c r="E255" s="22">
        <v>16943930.60241</v>
      </c>
      <c r="F255" s="22">
        <v>10004.915663</v>
      </c>
      <c r="G255" s="21" t="s">
        <v>236</v>
      </c>
      <c r="H255" s="21" t="s">
        <v>236</v>
      </c>
      <c r="I255" s="21">
        <v>1430</v>
      </c>
      <c r="J255" s="22">
        <v>1452</v>
      </c>
      <c r="K255" s="22">
        <v>40564</v>
      </c>
      <c r="L255" s="22">
        <v>21853.818181999999</v>
      </c>
      <c r="M255" s="22">
        <v>9665.1450960000002</v>
      </c>
      <c r="N255" s="26">
        <v>24.445578999999999</v>
      </c>
      <c r="O255" s="31" t="s">
        <v>299</v>
      </c>
    </row>
    <row r="256" spans="1:15" x14ac:dyDescent="0.55000000000000004">
      <c r="A256" s="21">
        <v>3</v>
      </c>
      <c r="B256" s="21" t="s">
        <v>238</v>
      </c>
      <c r="C256" s="21" t="s">
        <v>235</v>
      </c>
      <c r="D256" s="22">
        <v>31844256</v>
      </c>
      <c r="E256" s="22">
        <v>20254467.807229001</v>
      </c>
      <c r="F256" s="22">
        <v>8104.7469879999999</v>
      </c>
      <c r="G256" s="21" t="s">
        <v>236</v>
      </c>
      <c r="H256" s="21" t="s">
        <v>236</v>
      </c>
      <c r="I256" s="21">
        <v>1430</v>
      </c>
      <c r="J256" s="21">
        <v>672</v>
      </c>
      <c r="K256" s="22">
        <v>45196</v>
      </c>
      <c r="L256" s="22">
        <v>22268.710490000001</v>
      </c>
      <c r="M256" s="22">
        <v>11140.717912</v>
      </c>
      <c r="N256" s="26">
        <v>24.445578999999999</v>
      </c>
      <c r="O256" s="31" t="s">
        <v>300</v>
      </c>
    </row>
    <row r="257" spans="1:15" x14ac:dyDescent="0.55000000000000004">
      <c r="A257" s="21">
        <v>4</v>
      </c>
      <c r="B257" s="21" t="s">
        <v>239</v>
      </c>
      <c r="C257" s="21" t="s">
        <v>235</v>
      </c>
      <c r="D257" s="22">
        <v>19370212</v>
      </c>
      <c r="E257" s="22">
        <v>14273519.710843001</v>
      </c>
      <c r="F257" s="22">
        <v>3564.1204819999998</v>
      </c>
      <c r="G257" s="21" t="s">
        <v>236</v>
      </c>
      <c r="H257" s="21" t="s">
        <v>236</v>
      </c>
      <c r="I257" s="21">
        <v>1430</v>
      </c>
      <c r="J257" s="21">
        <v>0</v>
      </c>
      <c r="K257" s="22">
        <v>33556</v>
      </c>
      <c r="L257" s="22">
        <v>13545.602797</v>
      </c>
      <c r="M257" s="22">
        <v>8116.9080800000002</v>
      </c>
      <c r="N257" s="26">
        <v>24.445578999999999</v>
      </c>
      <c r="O257" s="31" t="s">
        <v>293</v>
      </c>
    </row>
    <row r="258" spans="1:15" x14ac:dyDescent="0.55000000000000004">
      <c r="A258" s="21">
        <v>5</v>
      </c>
      <c r="B258" s="21" t="s">
        <v>240</v>
      </c>
      <c r="C258" s="21" t="s">
        <v>235</v>
      </c>
      <c r="D258" s="22">
        <v>24911948</v>
      </c>
      <c r="E258" s="22">
        <v>18493901.253012002</v>
      </c>
      <c r="F258" s="22">
        <v>4488.1445780000004</v>
      </c>
      <c r="G258" s="21" t="s">
        <v>236</v>
      </c>
      <c r="H258" s="21" t="s">
        <v>236</v>
      </c>
      <c r="I258" s="21">
        <v>1430</v>
      </c>
      <c r="J258" s="21">
        <v>0</v>
      </c>
      <c r="K258" s="22">
        <v>39132</v>
      </c>
      <c r="L258" s="22">
        <v>17420.942657</v>
      </c>
      <c r="M258" s="22">
        <v>10947.528415999999</v>
      </c>
      <c r="N258" s="26">
        <v>24.445578999999999</v>
      </c>
      <c r="O258" s="31" t="s">
        <v>295</v>
      </c>
    </row>
    <row r="259" spans="1:15" x14ac:dyDescent="0.55000000000000004">
      <c r="A259" s="21">
        <v>6</v>
      </c>
      <c r="B259" s="21" t="s">
        <v>241</v>
      </c>
      <c r="C259" s="21" t="s">
        <v>235</v>
      </c>
      <c r="D259" s="22">
        <v>18562808</v>
      </c>
      <c r="E259" s="22">
        <v>15350648.963855</v>
      </c>
      <c r="F259" s="22">
        <v>2246.2650600000002</v>
      </c>
      <c r="G259" s="21" t="s">
        <v>236</v>
      </c>
      <c r="H259" s="21" t="s">
        <v>236</v>
      </c>
      <c r="I259" s="21">
        <v>1430</v>
      </c>
      <c r="J259" s="21">
        <v>0</v>
      </c>
      <c r="K259" s="22">
        <v>35456</v>
      </c>
      <c r="L259" s="22">
        <v>12980.984614999999</v>
      </c>
      <c r="M259" s="22">
        <v>9903.8947069999995</v>
      </c>
      <c r="N259" s="26">
        <v>24.445578999999999</v>
      </c>
      <c r="O259" s="31" t="s">
        <v>301</v>
      </c>
    </row>
    <row r="260" spans="1:15" x14ac:dyDescent="0.55000000000000004">
      <c r="A260" s="21">
        <v>7</v>
      </c>
      <c r="B260" s="21" t="s">
        <v>242</v>
      </c>
      <c r="C260" s="21" t="s">
        <v>235</v>
      </c>
      <c r="D260" s="22">
        <v>24936380</v>
      </c>
      <c r="E260" s="22">
        <v>19314343.614457998</v>
      </c>
      <c r="F260" s="22">
        <v>3931.4939760000002</v>
      </c>
      <c r="G260" s="21" t="s">
        <v>236</v>
      </c>
      <c r="H260" s="21" t="s">
        <v>236</v>
      </c>
      <c r="I260" s="21">
        <v>1430</v>
      </c>
      <c r="J260" s="21">
        <v>0</v>
      </c>
      <c r="K260" s="22">
        <v>44940</v>
      </c>
      <c r="L260" s="22">
        <v>17438.027972</v>
      </c>
      <c r="M260" s="22">
        <v>12329.125919</v>
      </c>
      <c r="N260" s="26">
        <v>24.445578999999999</v>
      </c>
      <c r="O260" s="31" t="s">
        <v>302</v>
      </c>
    </row>
    <row r="261" spans="1:15" x14ac:dyDescent="0.55000000000000004">
      <c r="A261" s="21">
        <v>8</v>
      </c>
      <c r="B261" s="21" t="s">
        <v>243</v>
      </c>
      <c r="C261" s="21" t="s">
        <v>235</v>
      </c>
      <c r="D261" s="22">
        <v>28789280</v>
      </c>
      <c r="E261" s="22">
        <v>22711676.626506001</v>
      </c>
      <c r="F261" s="22">
        <v>4250.0722889999997</v>
      </c>
      <c r="G261" s="21" t="s">
        <v>236</v>
      </c>
      <c r="H261" s="21" t="s">
        <v>236</v>
      </c>
      <c r="I261" s="21">
        <v>1430</v>
      </c>
      <c r="J261" s="21">
        <v>0</v>
      </c>
      <c r="K261" s="22">
        <v>48804</v>
      </c>
      <c r="L261" s="22">
        <v>20132.363635999998</v>
      </c>
      <c r="M261" s="22">
        <v>12685.389725999999</v>
      </c>
      <c r="N261" s="26">
        <v>24.445578999999999</v>
      </c>
      <c r="O261" s="31" t="s">
        <v>278</v>
      </c>
    </row>
    <row r="262" spans="1:15" x14ac:dyDescent="0.55000000000000004">
      <c r="A262" s="21">
        <v>9</v>
      </c>
      <c r="B262" s="21" t="s">
        <v>244</v>
      </c>
      <c r="C262" s="21" t="s">
        <v>235</v>
      </c>
      <c r="D262" s="22">
        <v>15735660</v>
      </c>
      <c r="E262" s="22">
        <v>14265413.253012</v>
      </c>
      <c r="F262" s="22">
        <v>1028.1445779999999</v>
      </c>
      <c r="G262" s="21" t="s">
        <v>236</v>
      </c>
      <c r="H262" s="21" t="s">
        <v>236</v>
      </c>
      <c r="I262" s="21">
        <v>1430</v>
      </c>
      <c r="J262" s="21">
        <v>0</v>
      </c>
      <c r="K262" s="22">
        <v>37744</v>
      </c>
      <c r="L262" s="22">
        <v>11003.958042</v>
      </c>
      <c r="M262" s="22">
        <v>10325.026893</v>
      </c>
      <c r="N262" s="26">
        <v>24.445578999999999</v>
      </c>
      <c r="O262" s="31" t="s">
        <v>278</v>
      </c>
    </row>
    <row r="263" spans="1:15" x14ac:dyDescent="0.55000000000000004">
      <c r="A263" s="21">
        <v>10</v>
      </c>
      <c r="B263" s="21" t="s">
        <v>245</v>
      </c>
      <c r="C263" s="21" t="s">
        <v>235</v>
      </c>
      <c r="D263" s="21">
        <v>0</v>
      </c>
      <c r="E263" s="21">
        <v>0</v>
      </c>
      <c r="F263" s="21">
        <v>0</v>
      </c>
      <c r="G263" s="21" t="s">
        <v>236</v>
      </c>
      <c r="H263" s="21" t="s">
        <v>236</v>
      </c>
      <c r="I263" s="21">
        <v>1430</v>
      </c>
      <c r="J263" s="21">
        <v>0</v>
      </c>
      <c r="K263" s="21">
        <v>0</v>
      </c>
      <c r="L263" s="21">
        <v>0</v>
      </c>
      <c r="M263" s="21">
        <v>0</v>
      </c>
      <c r="N263" s="26">
        <v>24.445578999999999</v>
      </c>
      <c r="O263" s="31" t="s">
        <v>284</v>
      </c>
    </row>
    <row r="266" spans="1:15" x14ac:dyDescent="0.55000000000000004">
      <c r="A266" s="29" t="s">
        <v>286</v>
      </c>
    </row>
    <row r="269" spans="1:15" x14ac:dyDescent="0.55000000000000004">
      <c r="A269" s="1" t="s">
        <v>247</v>
      </c>
    </row>
    <row r="272" spans="1:15" x14ac:dyDescent="0.55000000000000004">
      <c r="A272" t="s">
        <v>303</v>
      </c>
    </row>
    <row r="273" spans="1:7" x14ac:dyDescent="0.55000000000000004">
      <c r="A273" t="s">
        <v>249</v>
      </c>
      <c r="B273" t="s">
        <v>250</v>
      </c>
      <c r="C273" t="s">
        <v>251</v>
      </c>
      <c r="D273" t="s">
        <v>252</v>
      </c>
      <c r="E273" t="s">
        <v>253</v>
      </c>
      <c r="F273" t="s">
        <v>254</v>
      </c>
    </row>
    <row r="274" spans="1:7" x14ac:dyDescent="0.55000000000000004">
      <c r="C274" t="s">
        <v>255</v>
      </c>
      <c r="D274" t="s">
        <v>255</v>
      </c>
    </row>
    <row r="275" spans="1:7" x14ac:dyDescent="0.55000000000000004">
      <c r="G275" t="s">
        <v>290</v>
      </c>
    </row>
    <row r="276" spans="1:7" x14ac:dyDescent="0.55000000000000004">
      <c r="A276">
        <v>1</v>
      </c>
      <c r="B276" t="s">
        <v>234</v>
      </c>
      <c r="C276">
        <v>310053.88549032499</v>
      </c>
      <c r="D276">
        <v>310053.88549032499</v>
      </c>
      <c r="E276">
        <v>0.50496373650000004</v>
      </c>
      <c r="F276" t="s">
        <v>236</v>
      </c>
      <c r="G276" t="s">
        <v>256</v>
      </c>
    </row>
    <row r="277" spans="1:7" x14ac:dyDescent="0.55000000000000004">
      <c r="A277">
        <v>2</v>
      </c>
      <c r="B277" t="s">
        <v>237</v>
      </c>
      <c r="C277">
        <v>6357961.1244820002</v>
      </c>
      <c r="D277">
        <v>6357961.1244820002</v>
      </c>
      <c r="E277">
        <v>10.3547801083</v>
      </c>
      <c r="F277" t="s">
        <v>236</v>
      </c>
      <c r="G277" t="s">
        <v>257</v>
      </c>
    </row>
    <row r="278" spans="1:7" x14ac:dyDescent="0.55000000000000004">
      <c r="A278">
        <v>3</v>
      </c>
      <c r="B278" t="s">
        <v>238</v>
      </c>
      <c r="C278">
        <v>3159536.7241615201</v>
      </c>
      <c r="D278">
        <v>3159536.7241615201</v>
      </c>
      <c r="E278">
        <v>5.1457231937000003</v>
      </c>
      <c r="F278" t="s">
        <v>236</v>
      </c>
      <c r="G278" t="s">
        <v>299</v>
      </c>
    </row>
    <row r="279" spans="1:7" x14ac:dyDescent="0.55000000000000004">
      <c r="A279">
        <v>4</v>
      </c>
      <c r="B279" t="s">
        <v>239</v>
      </c>
      <c r="C279">
        <v>1950444.1287527599</v>
      </c>
      <c r="D279">
        <v>1950444.1287527599</v>
      </c>
      <c r="E279">
        <v>3.1765560801000001</v>
      </c>
      <c r="F279" t="s">
        <v>236</v>
      </c>
      <c r="G279" t="s">
        <v>300</v>
      </c>
    </row>
    <row r="280" spans="1:7" x14ac:dyDescent="0.55000000000000004">
      <c r="A280">
        <v>5</v>
      </c>
      <c r="B280" t="s">
        <v>240</v>
      </c>
      <c r="C280">
        <v>1620043.4520310501</v>
      </c>
      <c r="D280">
        <v>1620043.4520310501</v>
      </c>
      <c r="E280">
        <v>2.6384549045000001</v>
      </c>
      <c r="F280" t="s">
        <v>236</v>
      </c>
      <c r="G280" t="s">
        <v>293</v>
      </c>
    </row>
    <row r="281" spans="1:7" x14ac:dyDescent="0.55000000000000004">
      <c r="A281">
        <v>6</v>
      </c>
      <c r="B281" t="s">
        <v>241</v>
      </c>
      <c r="C281">
        <v>2706732.5956669101</v>
      </c>
      <c r="D281">
        <v>2706732.5956669101</v>
      </c>
      <c r="E281">
        <v>4.4082718172000002</v>
      </c>
      <c r="F281" t="s">
        <v>236</v>
      </c>
      <c r="G281" t="s">
        <v>295</v>
      </c>
    </row>
    <row r="282" spans="1:7" x14ac:dyDescent="0.55000000000000004">
      <c r="A282">
        <v>7</v>
      </c>
      <c r="B282" t="s">
        <v>242</v>
      </c>
      <c r="C282">
        <v>737487.388228836</v>
      </c>
      <c r="D282">
        <v>737487.388228836</v>
      </c>
      <c r="E282">
        <v>1.2010956953</v>
      </c>
      <c r="F282" t="s">
        <v>236</v>
      </c>
      <c r="G282" t="s">
        <v>301</v>
      </c>
    </row>
    <row r="283" spans="1:7" x14ac:dyDescent="0.55000000000000004">
      <c r="A283">
        <v>8</v>
      </c>
      <c r="B283" t="s">
        <v>243</v>
      </c>
      <c r="C283">
        <v>3824334.79334905</v>
      </c>
      <c r="D283">
        <v>3824334.79334905</v>
      </c>
      <c r="E283">
        <v>6.2284347246999996</v>
      </c>
      <c r="F283" t="s">
        <v>236</v>
      </c>
      <c r="G283" t="s">
        <v>302</v>
      </c>
    </row>
    <row r="284" spans="1:7" x14ac:dyDescent="0.55000000000000004">
      <c r="A284">
        <v>9</v>
      </c>
      <c r="B284" t="s">
        <v>244</v>
      </c>
      <c r="C284">
        <v>5981734.1557695596</v>
      </c>
      <c r="D284">
        <v>5981734.1557695596</v>
      </c>
      <c r="E284">
        <v>9.7420447588000005</v>
      </c>
      <c r="F284" t="s">
        <v>236</v>
      </c>
      <c r="G284" t="s">
        <v>257</v>
      </c>
    </row>
    <row r="285" spans="1:7" x14ac:dyDescent="0.55000000000000004">
      <c r="A285">
        <v>10</v>
      </c>
      <c r="B285" t="s">
        <v>245</v>
      </c>
      <c r="C285">
        <v>2763851.1417441801</v>
      </c>
      <c r="D285">
        <v>2763851.1417441801</v>
      </c>
      <c r="E285">
        <v>4.5012969196999997</v>
      </c>
      <c r="F285" t="s">
        <v>236</v>
      </c>
      <c r="G285" t="s">
        <v>299</v>
      </c>
    </row>
    <row r="286" spans="1:7" x14ac:dyDescent="0.55000000000000004">
      <c r="A286">
        <v>11</v>
      </c>
      <c r="B286" t="s">
        <v>246</v>
      </c>
      <c r="C286">
        <v>2026208.49476071</v>
      </c>
      <c r="D286">
        <v>2026208.49476071</v>
      </c>
      <c r="E286">
        <v>3.2999483649000001</v>
      </c>
      <c r="F286" t="s">
        <v>236</v>
      </c>
      <c r="G286" t="s">
        <v>300</v>
      </c>
    </row>
    <row r="287" spans="1:7" x14ac:dyDescent="0.55000000000000004">
      <c r="A287">
        <v>12</v>
      </c>
      <c r="B287" t="s">
        <v>262</v>
      </c>
      <c r="C287">
        <v>1665777.6983940401</v>
      </c>
      <c r="D287">
        <v>1665777.6983940401</v>
      </c>
      <c r="E287">
        <v>2.7129391699999998</v>
      </c>
      <c r="F287" t="s">
        <v>236</v>
      </c>
      <c r="G287" t="s">
        <v>293</v>
      </c>
    </row>
    <row r="288" spans="1:7" x14ac:dyDescent="0.55000000000000004">
      <c r="A288">
        <v>13</v>
      </c>
      <c r="B288" t="s">
        <v>263</v>
      </c>
      <c r="C288">
        <v>2952417.4904888901</v>
      </c>
      <c r="D288">
        <v>2952417.4904888901</v>
      </c>
      <c r="E288">
        <v>4.8084021439000004</v>
      </c>
      <c r="F288" t="s">
        <v>236</v>
      </c>
      <c r="G288" t="s">
        <v>295</v>
      </c>
    </row>
    <row r="289" spans="1:7" x14ac:dyDescent="0.55000000000000004">
      <c r="A289">
        <v>14</v>
      </c>
      <c r="B289" t="s">
        <v>264</v>
      </c>
      <c r="C289">
        <v>627509.52745123999</v>
      </c>
      <c r="D289">
        <v>627509.52745123999</v>
      </c>
      <c r="E289">
        <v>1.0219822117999999</v>
      </c>
      <c r="F289" t="s">
        <v>236</v>
      </c>
      <c r="G289" t="s">
        <v>301</v>
      </c>
    </row>
    <row r="290" spans="1:7" x14ac:dyDescent="0.55000000000000004">
      <c r="A290">
        <v>15</v>
      </c>
      <c r="B290" t="s">
        <v>265</v>
      </c>
      <c r="C290">
        <v>4040369.8060373999</v>
      </c>
      <c r="D290">
        <v>4040369.8060373999</v>
      </c>
      <c r="E290">
        <v>6.5802762991000003</v>
      </c>
      <c r="F290" t="s">
        <v>236</v>
      </c>
      <c r="G290" t="s">
        <v>302</v>
      </c>
    </row>
    <row r="291" spans="1:7" x14ac:dyDescent="0.55000000000000004">
      <c r="A291">
        <v>16</v>
      </c>
      <c r="B291" t="s">
        <v>266</v>
      </c>
      <c r="C291">
        <v>377527.53187619703</v>
      </c>
      <c r="D291">
        <v>377527.53187619703</v>
      </c>
      <c r="E291">
        <v>0.61485348849999999</v>
      </c>
      <c r="F291" t="s">
        <v>236</v>
      </c>
      <c r="G291" t="s">
        <v>256</v>
      </c>
    </row>
    <row r="292" spans="1:7" x14ac:dyDescent="0.55000000000000004">
      <c r="A292">
        <v>17</v>
      </c>
      <c r="B292" t="s">
        <v>267</v>
      </c>
      <c r="C292">
        <v>5777952.3196963901</v>
      </c>
      <c r="D292">
        <v>5777952.3196963901</v>
      </c>
      <c r="E292">
        <v>9.4101591021999997</v>
      </c>
      <c r="F292" t="s">
        <v>236</v>
      </c>
      <c r="G292" t="s">
        <v>257</v>
      </c>
    </row>
    <row r="293" spans="1:7" x14ac:dyDescent="0.55000000000000004">
      <c r="A293">
        <v>18</v>
      </c>
      <c r="B293" t="s">
        <v>268</v>
      </c>
      <c r="C293">
        <v>3017855.5124391001</v>
      </c>
      <c r="D293">
        <v>3017855.5124391001</v>
      </c>
      <c r="E293">
        <v>4.9149766125000003</v>
      </c>
      <c r="F293" t="s">
        <v>236</v>
      </c>
      <c r="G293" t="s">
        <v>299</v>
      </c>
    </row>
    <row r="294" spans="1:7" x14ac:dyDescent="0.55000000000000004">
      <c r="A294">
        <v>19</v>
      </c>
      <c r="B294" t="s">
        <v>269</v>
      </c>
      <c r="C294">
        <v>2257118.5660173702</v>
      </c>
      <c r="D294">
        <v>2257118.5660173702</v>
      </c>
      <c r="E294">
        <v>3.6760159384</v>
      </c>
      <c r="F294" t="s">
        <v>236</v>
      </c>
      <c r="G294" t="s">
        <v>300</v>
      </c>
    </row>
    <row r="295" spans="1:7" x14ac:dyDescent="0.55000000000000004">
      <c r="A295">
        <v>20</v>
      </c>
      <c r="B295" t="s">
        <v>270</v>
      </c>
      <c r="C295">
        <v>2017909.65013839</v>
      </c>
      <c r="D295">
        <v>2017909.65013839</v>
      </c>
      <c r="E295">
        <v>3.2864325994999999</v>
      </c>
      <c r="F295" t="s">
        <v>236</v>
      </c>
      <c r="G295" t="s">
        <v>293</v>
      </c>
    </row>
    <row r="296" spans="1:7" x14ac:dyDescent="0.55000000000000004">
      <c r="A296">
        <v>21</v>
      </c>
      <c r="B296" t="s">
        <v>271</v>
      </c>
      <c r="C296">
        <v>2711614.20768739</v>
      </c>
      <c r="D296">
        <v>2711614.20768739</v>
      </c>
      <c r="E296">
        <v>4.4162221677</v>
      </c>
      <c r="F296" t="s">
        <v>236</v>
      </c>
      <c r="G296" t="s">
        <v>295</v>
      </c>
    </row>
    <row r="297" spans="1:7" x14ac:dyDescent="0.55000000000000004">
      <c r="A297">
        <v>22</v>
      </c>
      <c r="B297" t="s">
        <v>272</v>
      </c>
      <c r="C297">
        <v>621538.26602328301</v>
      </c>
      <c r="D297">
        <v>621538.26602328301</v>
      </c>
      <c r="E297">
        <v>1.0122572233</v>
      </c>
      <c r="F297" t="s">
        <v>236</v>
      </c>
      <c r="G297" t="s">
        <v>301</v>
      </c>
    </row>
    <row r="298" spans="1:7" x14ac:dyDescent="0.55000000000000004">
      <c r="A298">
        <v>23</v>
      </c>
      <c r="B298" t="s">
        <v>273</v>
      </c>
      <c r="C298">
        <v>3895239.7010871801</v>
      </c>
      <c r="D298">
        <v>3895239.7010871801</v>
      </c>
      <c r="E298">
        <v>6.3439127394000003</v>
      </c>
      <c r="F298" t="s">
        <v>236</v>
      </c>
      <c r="G298" t="s">
        <v>302</v>
      </c>
    </row>
    <row r="301" spans="1:7" x14ac:dyDescent="0.55000000000000004">
      <c r="A301" s="1" t="s">
        <v>289</v>
      </c>
    </row>
    <row r="338" spans="1:16" x14ac:dyDescent="0.55000000000000004">
      <c r="A338" s="1" t="s">
        <v>279</v>
      </c>
    </row>
    <row r="339" spans="1:16" ht="28.8" x14ac:dyDescent="0.55000000000000004">
      <c r="A339" s="21" t="s">
        <v>220</v>
      </c>
      <c r="B339" s="21" t="s">
        <v>220</v>
      </c>
      <c r="C339" s="21" t="s">
        <v>221</v>
      </c>
      <c r="D339" s="21" t="s">
        <v>222</v>
      </c>
      <c r="E339" s="21" t="s">
        <v>223</v>
      </c>
      <c r="F339" s="21" t="s">
        <v>224</v>
      </c>
      <c r="G339" s="21" t="s">
        <v>225</v>
      </c>
      <c r="H339" s="21" t="s">
        <v>226</v>
      </c>
      <c r="I339" s="21" t="s">
        <v>227</v>
      </c>
      <c r="J339" s="21" t="s">
        <v>228</v>
      </c>
      <c r="K339" s="21" t="s">
        <v>229</v>
      </c>
      <c r="L339" s="21" t="s">
        <v>230</v>
      </c>
      <c r="M339" s="21" t="s">
        <v>231</v>
      </c>
      <c r="N339" s="21" t="s">
        <v>232</v>
      </c>
      <c r="O339" s="21" t="s">
        <v>233</v>
      </c>
      <c r="P339" s="32" t="s">
        <v>290</v>
      </c>
    </row>
    <row r="340" spans="1:16" x14ac:dyDescent="0.55000000000000004">
      <c r="A340" s="21">
        <v>1</v>
      </c>
      <c r="B340" s="21">
        <v>1</v>
      </c>
      <c r="C340" s="21" t="s">
        <v>234</v>
      </c>
      <c r="D340" s="21" t="s">
        <v>235</v>
      </c>
      <c r="E340" s="22">
        <v>5362896</v>
      </c>
      <c r="F340" s="22">
        <v>2708198.8571429998</v>
      </c>
      <c r="G340" s="22">
        <v>2469.4857139999999</v>
      </c>
      <c r="H340" s="21" t="s">
        <v>236</v>
      </c>
      <c r="I340" s="21" t="s">
        <v>236</v>
      </c>
      <c r="J340" s="21">
        <v>1075</v>
      </c>
      <c r="K340" s="21">
        <v>0</v>
      </c>
      <c r="L340" s="22">
        <v>13820</v>
      </c>
      <c r="M340" s="22">
        <v>4988.7404649999999</v>
      </c>
      <c r="N340" s="22">
        <v>3208.6117340000001</v>
      </c>
      <c r="O340" s="26">
        <v>20.880151999999999</v>
      </c>
      <c r="P340" s="28" t="s">
        <v>304</v>
      </c>
    </row>
    <row r="341" spans="1:16" x14ac:dyDescent="0.55000000000000004">
      <c r="A341" s="21">
        <v>2</v>
      </c>
      <c r="B341" s="21">
        <v>2</v>
      </c>
      <c r="C341" s="21" t="s">
        <v>237</v>
      </c>
      <c r="D341" s="21" t="s">
        <v>235</v>
      </c>
      <c r="E341" s="22">
        <v>13099176</v>
      </c>
      <c r="F341" s="22">
        <v>10094243.857143</v>
      </c>
      <c r="G341" s="22">
        <v>2795.2857140000001</v>
      </c>
      <c r="H341" s="21" t="s">
        <v>236</v>
      </c>
      <c r="I341" s="21" t="s">
        <v>236</v>
      </c>
      <c r="J341" s="21">
        <v>1075</v>
      </c>
      <c r="K341" s="21">
        <v>0</v>
      </c>
      <c r="L341" s="22">
        <v>28700</v>
      </c>
      <c r="M341" s="22">
        <v>12185.28</v>
      </c>
      <c r="N341" s="22">
        <v>7472.5224580000004</v>
      </c>
      <c r="O341" s="26">
        <v>20.880151999999999</v>
      </c>
      <c r="P341" s="28" t="s">
        <v>305</v>
      </c>
    </row>
    <row r="342" spans="1:16" x14ac:dyDescent="0.55000000000000004">
      <c r="A342" s="21">
        <v>3</v>
      </c>
      <c r="B342" s="21">
        <v>3</v>
      </c>
      <c r="C342" s="21" t="s">
        <v>238</v>
      </c>
      <c r="D342" s="21" t="s">
        <v>235</v>
      </c>
      <c r="E342" s="22">
        <v>13447868</v>
      </c>
      <c r="F342" s="22">
        <v>10441768.714286</v>
      </c>
      <c r="G342" s="22">
        <v>2796.3714289999998</v>
      </c>
      <c r="H342" s="21" t="s">
        <v>236</v>
      </c>
      <c r="I342" s="21" t="s">
        <v>236</v>
      </c>
      <c r="J342" s="21">
        <v>1075</v>
      </c>
      <c r="K342" s="21">
        <v>0</v>
      </c>
      <c r="L342" s="22">
        <v>28400</v>
      </c>
      <c r="M342" s="22">
        <v>12509.644651000001</v>
      </c>
      <c r="N342" s="22">
        <v>7767.4449949999998</v>
      </c>
      <c r="O342" s="26">
        <v>20.880151999999999</v>
      </c>
      <c r="P342" s="28" t="s">
        <v>306</v>
      </c>
    </row>
    <row r="343" spans="1:16" x14ac:dyDescent="0.55000000000000004">
      <c r="A343" s="21">
        <v>4</v>
      </c>
      <c r="B343" s="21">
        <v>4</v>
      </c>
      <c r="C343" s="21" t="s">
        <v>239</v>
      </c>
      <c r="D343" s="21" t="s">
        <v>235</v>
      </c>
      <c r="E343" s="22">
        <v>988508</v>
      </c>
      <c r="F343" s="22">
        <v>180783.714286</v>
      </c>
      <c r="G343" s="21">
        <v>751.37142900000003</v>
      </c>
      <c r="H343" s="21" t="s">
        <v>236</v>
      </c>
      <c r="I343" s="21" t="s">
        <v>236</v>
      </c>
      <c r="J343" s="21">
        <v>1075</v>
      </c>
      <c r="K343" s="21">
        <v>0</v>
      </c>
      <c r="L343" s="22">
        <v>3992</v>
      </c>
      <c r="M343" s="21">
        <v>919.542326</v>
      </c>
      <c r="N343" s="21">
        <v>969.87256100000002</v>
      </c>
      <c r="O343" s="26">
        <v>20.880151999999999</v>
      </c>
      <c r="P343" s="28" t="s">
        <v>278</v>
      </c>
    </row>
    <row r="344" spans="1:16" x14ac:dyDescent="0.55000000000000004">
      <c r="A344" s="21">
        <v>5</v>
      </c>
      <c r="B344" s="21">
        <v>5</v>
      </c>
      <c r="C344" s="21" t="s">
        <v>240</v>
      </c>
      <c r="D344" s="21" t="s">
        <v>235</v>
      </c>
      <c r="E344" s="22">
        <v>18092084</v>
      </c>
      <c r="F344" s="22">
        <v>11280761.142857</v>
      </c>
      <c r="G344" s="22">
        <v>6336.114286</v>
      </c>
      <c r="H344" s="21" t="s">
        <v>236</v>
      </c>
      <c r="I344" s="21" t="s">
        <v>236</v>
      </c>
      <c r="J344" s="21">
        <v>1075</v>
      </c>
      <c r="K344" s="21">
        <v>868</v>
      </c>
      <c r="L344" s="22">
        <v>30808</v>
      </c>
      <c r="M344" s="22">
        <v>16829.845581000001</v>
      </c>
      <c r="N344" s="22">
        <v>8089.6072830000003</v>
      </c>
      <c r="O344" s="26">
        <v>20.880151999999999</v>
      </c>
      <c r="P344" s="28" t="s">
        <v>257</v>
      </c>
    </row>
    <row r="345" spans="1:16" x14ac:dyDescent="0.55000000000000004">
      <c r="B345" s="21">
        <v>6</v>
      </c>
      <c r="C345" s="21" t="s">
        <v>241</v>
      </c>
      <c r="D345" s="21" t="s">
        <v>235</v>
      </c>
      <c r="E345" s="22">
        <v>4304</v>
      </c>
      <c r="F345" s="22">
        <v>-1101.7142859999999</v>
      </c>
      <c r="G345" s="21">
        <v>5.0285710000000003</v>
      </c>
      <c r="H345" s="21" t="s">
        <v>236</v>
      </c>
      <c r="I345" s="21" t="s">
        <v>236</v>
      </c>
      <c r="J345" s="21">
        <v>1075</v>
      </c>
      <c r="K345" s="21">
        <v>0</v>
      </c>
      <c r="L345" s="21">
        <v>632</v>
      </c>
      <c r="M345" s="21">
        <v>4.0037209999999996</v>
      </c>
      <c r="N345" s="21">
        <v>35.772719000000002</v>
      </c>
      <c r="O345" s="26">
        <v>20.880151999999999</v>
      </c>
      <c r="P345" s="28" t="s">
        <v>284</v>
      </c>
    </row>
    <row r="346" spans="1:16" s="29" customFormat="1" x14ac:dyDescent="0.55000000000000004">
      <c r="A346" s="29" t="s">
        <v>286</v>
      </c>
    </row>
    <row r="348" spans="1:16" x14ac:dyDescent="0.55000000000000004">
      <c r="A348" s="1" t="s">
        <v>247</v>
      </c>
    </row>
    <row r="349" spans="1:16" x14ac:dyDescent="0.55000000000000004">
      <c r="A349" t="s">
        <v>307</v>
      </c>
    </row>
    <row r="350" spans="1:16" x14ac:dyDescent="0.55000000000000004">
      <c r="A350" t="s">
        <v>249</v>
      </c>
      <c r="B350" t="s">
        <v>250</v>
      </c>
      <c r="C350" t="s">
        <v>251</v>
      </c>
      <c r="D350" t="s">
        <v>252</v>
      </c>
      <c r="E350" t="s">
        <v>253</v>
      </c>
      <c r="F350" t="s">
        <v>254</v>
      </c>
    </row>
    <row r="351" spans="1:16" x14ac:dyDescent="0.55000000000000004">
      <c r="C351" t="s">
        <v>255</v>
      </c>
      <c r="D351" t="s">
        <v>255</v>
      </c>
    </row>
    <row r="352" spans="1:16" x14ac:dyDescent="0.55000000000000004">
      <c r="A352">
        <v>1</v>
      </c>
      <c r="B352" t="s">
        <v>234</v>
      </c>
      <c r="C352">
        <v>366579.58217492199</v>
      </c>
      <c r="D352">
        <v>366579.58217492199</v>
      </c>
      <c r="E352">
        <v>0.2832148404</v>
      </c>
      <c r="F352" t="s">
        <v>236</v>
      </c>
      <c r="G352" t="s">
        <v>308</v>
      </c>
    </row>
    <row r="353" spans="1:7" x14ac:dyDescent="0.55000000000000004">
      <c r="A353">
        <v>2</v>
      </c>
      <c r="B353" t="s">
        <v>237</v>
      </c>
      <c r="C353">
        <v>8575946.38183311</v>
      </c>
      <c r="D353">
        <v>8575946.38183311</v>
      </c>
      <c r="E353">
        <v>6.6256698504999996</v>
      </c>
      <c r="F353" t="s">
        <v>236</v>
      </c>
      <c r="G353" t="s">
        <v>257</v>
      </c>
    </row>
    <row r="354" spans="1:7" x14ac:dyDescent="0.55000000000000004">
      <c r="A354">
        <v>3</v>
      </c>
      <c r="B354" t="s">
        <v>238</v>
      </c>
      <c r="C354">
        <v>8789403.2906946205</v>
      </c>
      <c r="D354">
        <v>8789403.2906946205</v>
      </c>
      <c r="E354">
        <v>6.7905840119</v>
      </c>
      <c r="F354" t="s">
        <v>236</v>
      </c>
      <c r="G354" t="s">
        <v>257</v>
      </c>
    </row>
    <row r="355" spans="1:7" x14ac:dyDescent="0.55000000000000004">
      <c r="A355">
        <v>4</v>
      </c>
      <c r="B355" t="s">
        <v>239</v>
      </c>
      <c r="C355">
        <v>8547117.0453489292</v>
      </c>
      <c r="D355">
        <v>8547117.0453489292</v>
      </c>
      <c r="E355">
        <v>6.6033966625999998</v>
      </c>
      <c r="F355" t="s">
        <v>236</v>
      </c>
      <c r="G355" t="s">
        <v>257</v>
      </c>
    </row>
    <row r="356" spans="1:7" x14ac:dyDescent="0.55000000000000004">
      <c r="A356">
        <v>5</v>
      </c>
      <c r="B356" t="s">
        <v>240</v>
      </c>
      <c r="C356">
        <v>1909768.5250405299</v>
      </c>
      <c r="D356">
        <v>1909768.5250405299</v>
      </c>
      <c r="E356">
        <v>1.4754634851999999</v>
      </c>
      <c r="F356" t="s">
        <v>236</v>
      </c>
      <c r="G356" t="s">
        <v>304</v>
      </c>
    </row>
    <row r="357" spans="1:7" x14ac:dyDescent="0.55000000000000004">
      <c r="A357">
        <v>6</v>
      </c>
      <c r="B357" t="s">
        <v>241</v>
      </c>
      <c r="C357">
        <v>1548940.41428702</v>
      </c>
      <c r="D357">
        <v>1548940.41428702</v>
      </c>
      <c r="E357">
        <v>1.1966921604</v>
      </c>
      <c r="F357" t="s">
        <v>236</v>
      </c>
      <c r="G357" t="s">
        <v>304</v>
      </c>
    </row>
    <row r="358" spans="1:7" x14ac:dyDescent="0.55000000000000004">
      <c r="A358">
        <v>7</v>
      </c>
      <c r="B358" t="s">
        <v>242</v>
      </c>
      <c r="C358">
        <v>1416819.6134745099</v>
      </c>
      <c r="D358">
        <v>1416819.6134745099</v>
      </c>
      <c r="E358">
        <v>1.0946172676999999</v>
      </c>
      <c r="F358" t="s">
        <v>236</v>
      </c>
      <c r="G358" t="s">
        <v>304</v>
      </c>
    </row>
    <row r="359" spans="1:7" x14ac:dyDescent="0.55000000000000004">
      <c r="A359">
        <v>8</v>
      </c>
      <c r="B359" t="s">
        <v>243</v>
      </c>
      <c r="C359">
        <v>4896821.4103116402</v>
      </c>
      <c r="D359">
        <v>4896821.4103116402</v>
      </c>
      <c r="E359">
        <v>3.7832235111000001</v>
      </c>
      <c r="F359" t="s">
        <v>236</v>
      </c>
      <c r="G359" t="s">
        <v>305</v>
      </c>
    </row>
    <row r="360" spans="1:7" x14ac:dyDescent="0.55000000000000004">
      <c r="A360">
        <v>9</v>
      </c>
      <c r="B360" t="s">
        <v>244</v>
      </c>
      <c r="C360">
        <v>4821246.0986843202</v>
      </c>
      <c r="D360">
        <v>4821246.0986843202</v>
      </c>
      <c r="E360">
        <v>3.7248349623000001</v>
      </c>
      <c r="F360" t="s">
        <v>236</v>
      </c>
      <c r="G360" t="s">
        <v>305</v>
      </c>
    </row>
    <row r="361" spans="1:7" x14ac:dyDescent="0.55000000000000004">
      <c r="A361">
        <v>10</v>
      </c>
      <c r="B361" t="s">
        <v>245</v>
      </c>
      <c r="C361">
        <v>4769879.8715284904</v>
      </c>
      <c r="D361">
        <v>4769879.8715284904</v>
      </c>
      <c r="E361">
        <v>3.6851500521</v>
      </c>
      <c r="F361" t="s">
        <v>236</v>
      </c>
      <c r="G361" t="s">
        <v>305</v>
      </c>
    </row>
    <row r="362" spans="1:7" x14ac:dyDescent="0.55000000000000004">
      <c r="A362">
        <v>11</v>
      </c>
      <c r="B362" t="s">
        <v>246</v>
      </c>
      <c r="C362">
        <v>3951752.26027139</v>
      </c>
      <c r="D362">
        <v>3951752.26027139</v>
      </c>
      <c r="E362">
        <v>3.0530748026999999</v>
      </c>
      <c r="F362" t="s">
        <v>236</v>
      </c>
      <c r="G362" t="s">
        <v>306</v>
      </c>
    </row>
    <row r="363" spans="1:7" x14ac:dyDescent="0.55000000000000004">
      <c r="A363">
        <v>12</v>
      </c>
      <c r="B363" t="s">
        <v>262</v>
      </c>
      <c r="C363">
        <v>3181877.9773273501</v>
      </c>
      <c r="D363">
        <v>3181877.9773273501</v>
      </c>
      <c r="E363">
        <v>2.4582794765</v>
      </c>
      <c r="F363" t="s">
        <v>236</v>
      </c>
      <c r="G363" t="s">
        <v>306</v>
      </c>
    </row>
    <row r="364" spans="1:7" x14ac:dyDescent="0.55000000000000004">
      <c r="A364">
        <v>13</v>
      </c>
      <c r="B364" t="s">
        <v>263</v>
      </c>
      <c r="C364">
        <v>3532548.47777814</v>
      </c>
      <c r="D364">
        <v>3532548.47777814</v>
      </c>
      <c r="E364">
        <v>2.7292031576000002</v>
      </c>
      <c r="F364" t="s">
        <v>236</v>
      </c>
      <c r="G364" t="s">
        <v>306</v>
      </c>
    </row>
    <row r="369" spans="1:10" x14ac:dyDescent="0.55000000000000004">
      <c r="A369" s="1" t="s">
        <v>310</v>
      </c>
    </row>
    <row r="370" spans="1:10" x14ac:dyDescent="0.55000000000000004">
      <c r="A370" s="15" t="s">
        <v>257</v>
      </c>
      <c r="B370" s="15" t="s">
        <v>261</v>
      </c>
      <c r="C370" s="15" t="s">
        <v>301</v>
      </c>
      <c r="D370" s="15" t="s">
        <v>259</v>
      </c>
      <c r="E370" s="15" t="s">
        <v>295</v>
      </c>
      <c r="F370" s="15" t="s">
        <v>302</v>
      </c>
      <c r="G370" s="15" t="s">
        <v>260</v>
      </c>
      <c r="H370" s="15" t="s">
        <v>309</v>
      </c>
      <c r="I370" s="15" t="s">
        <v>291</v>
      </c>
      <c r="J370" s="15" t="s">
        <v>258</v>
      </c>
    </row>
    <row r="371" spans="1:10" x14ac:dyDescent="0.55000000000000004">
      <c r="A371" s="12">
        <v>101.01300000000001</v>
      </c>
      <c r="B371" s="12">
        <v>44.601970000000001</v>
      </c>
      <c r="C371" s="12">
        <v>7.4900679999999999</v>
      </c>
      <c r="D371" s="12">
        <v>0.94726100000000002</v>
      </c>
      <c r="E371" s="12">
        <v>41.997844000000001</v>
      </c>
      <c r="F371" s="12">
        <v>61.581980000000001</v>
      </c>
      <c r="G371" s="12">
        <v>108.8982</v>
      </c>
      <c r="H371" s="12">
        <v>49.932490000000001</v>
      </c>
      <c r="I371" s="12">
        <v>15.14514</v>
      </c>
      <c r="J371" s="12">
        <v>1.1003559999999999</v>
      </c>
    </row>
    <row r="372" spans="1:10" x14ac:dyDescent="0.55000000000000004">
      <c r="A372" s="12">
        <v>106.95010000000001</v>
      </c>
      <c r="B372" s="12">
        <v>37.417720000000003</v>
      </c>
      <c r="C372" s="12">
        <v>5.5628869999999999</v>
      </c>
      <c r="D372" s="12">
        <v>1.326546</v>
      </c>
      <c r="E372" s="12">
        <v>46.303066999999999</v>
      </c>
      <c r="F372" s="12">
        <v>65.367639999999994</v>
      </c>
      <c r="G372" s="12">
        <v>97.931730000000002</v>
      </c>
      <c r="H372" s="12">
        <v>42.998750000000001</v>
      </c>
      <c r="I372" s="12">
        <v>16.04297</v>
      </c>
      <c r="J372" s="12">
        <v>0.94612600000000002</v>
      </c>
    </row>
    <row r="373" spans="1:10" x14ac:dyDescent="0.55000000000000004">
      <c r="A373" s="12">
        <v>99.442520000000002</v>
      </c>
      <c r="B373" s="12">
        <v>42.460760000000001</v>
      </c>
      <c r="C373" s="12">
        <v>4.2758859999999999</v>
      </c>
      <c r="D373" s="12">
        <v>1.1954579999999999</v>
      </c>
      <c r="E373" s="12">
        <v>40.901021999999998</v>
      </c>
      <c r="F373" s="12">
        <v>61.642110000000002</v>
      </c>
      <c r="G373" s="12">
        <v>104.1208</v>
      </c>
      <c r="H373" s="12">
        <v>46.267400000000002</v>
      </c>
      <c r="I373" s="12">
        <v>15.42052</v>
      </c>
      <c r="J373" s="12">
        <v>1.008561</v>
      </c>
    </row>
    <row r="374" spans="1:10" x14ac:dyDescent="0.55000000000000004">
      <c r="A374" s="12">
        <v>92.594369999999998</v>
      </c>
      <c r="B374" s="12"/>
      <c r="C374" s="12"/>
      <c r="D374" s="12"/>
      <c r="E374" s="12"/>
      <c r="F374" s="12"/>
      <c r="G374" s="12"/>
      <c r="H374" s="12"/>
      <c r="I374" s="12"/>
      <c r="J374" s="12"/>
    </row>
    <row r="377" spans="1:10" ht="15.6" x14ac:dyDescent="0.6">
      <c r="A377" s="2" t="s">
        <v>68</v>
      </c>
    </row>
    <row r="379" spans="1:10" x14ac:dyDescent="0.55000000000000004">
      <c r="A379" s="1" t="s">
        <v>69</v>
      </c>
    </row>
    <row r="381" spans="1:10" x14ac:dyDescent="0.55000000000000004">
      <c r="A381" s="13" t="s">
        <v>70</v>
      </c>
      <c r="B381" s="12"/>
      <c r="C381" s="12"/>
      <c r="D381" s="12"/>
      <c r="E381" s="12"/>
      <c r="F381" s="12"/>
    </row>
    <row r="382" spans="1:10" x14ac:dyDescent="0.55000000000000004">
      <c r="A382" s="13" t="s">
        <v>71</v>
      </c>
      <c r="B382" s="12">
        <v>397.4</v>
      </c>
      <c r="C382" s="12"/>
      <c r="D382" s="12"/>
      <c r="E382" s="12"/>
      <c r="F382" s="12"/>
    </row>
    <row r="383" spans="1:10" x14ac:dyDescent="0.55000000000000004">
      <c r="A383" s="13" t="s">
        <v>72</v>
      </c>
      <c r="B383" s="12" t="s">
        <v>311</v>
      </c>
      <c r="C383" s="12"/>
      <c r="D383" s="12"/>
      <c r="E383" s="12"/>
      <c r="F383" s="12"/>
    </row>
    <row r="384" spans="1:10" x14ac:dyDescent="0.55000000000000004">
      <c r="A384" s="13" t="s">
        <v>73</v>
      </c>
      <c r="B384" s="12" t="s">
        <v>312</v>
      </c>
      <c r="C384" s="12"/>
      <c r="D384" s="12"/>
      <c r="E384" s="12"/>
      <c r="F384" s="12"/>
    </row>
    <row r="385" spans="1:6" x14ac:dyDescent="0.55000000000000004">
      <c r="A385" s="13" t="s">
        <v>75</v>
      </c>
      <c r="B385" s="12" t="s">
        <v>76</v>
      </c>
      <c r="C385" s="12"/>
      <c r="D385" s="12"/>
      <c r="E385" s="12"/>
      <c r="F385" s="12"/>
    </row>
    <row r="386" spans="1:6" x14ac:dyDescent="0.55000000000000004">
      <c r="A386" s="13" t="s">
        <v>77</v>
      </c>
      <c r="B386" s="12">
        <v>0.99419999999999997</v>
      </c>
      <c r="C386" s="12"/>
      <c r="D386" s="12"/>
      <c r="E386" s="12"/>
      <c r="F386" s="12"/>
    </row>
    <row r="387" spans="1:6" x14ac:dyDescent="0.55000000000000004">
      <c r="A387" s="13"/>
      <c r="B387" s="12"/>
      <c r="C387" s="12"/>
      <c r="D387" s="12"/>
      <c r="E387" s="12"/>
      <c r="F387" s="12"/>
    </row>
    <row r="388" spans="1:6" x14ac:dyDescent="0.55000000000000004">
      <c r="A388" s="13" t="s">
        <v>78</v>
      </c>
      <c r="B388" s="12"/>
      <c r="C388" s="12"/>
      <c r="D388" s="12"/>
      <c r="E388" s="12"/>
      <c r="F388" s="12"/>
    </row>
    <row r="389" spans="1:6" x14ac:dyDescent="0.55000000000000004">
      <c r="A389" s="13" t="s">
        <v>79</v>
      </c>
      <c r="B389" s="12" t="s">
        <v>313</v>
      </c>
      <c r="C389" s="12"/>
      <c r="D389" s="12"/>
      <c r="E389" s="12"/>
      <c r="F389" s="12"/>
    </row>
    <row r="390" spans="1:6" x14ac:dyDescent="0.55000000000000004">
      <c r="A390" s="13" t="s">
        <v>72</v>
      </c>
      <c r="B390" s="12">
        <v>0.29699999999999999</v>
      </c>
      <c r="C390" s="12"/>
      <c r="D390" s="12"/>
      <c r="E390" s="12"/>
      <c r="F390" s="12"/>
    </row>
    <row r="391" spans="1:6" x14ac:dyDescent="0.55000000000000004">
      <c r="A391" s="13" t="s">
        <v>73</v>
      </c>
      <c r="B391" s="12" t="s">
        <v>81</v>
      </c>
      <c r="C391" s="12"/>
      <c r="D391" s="12"/>
      <c r="E391" s="12"/>
      <c r="F391" s="12"/>
    </row>
    <row r="392" spans="1:6" x14ac:dyDescent="0.55000000000000004">
      <c r="A392" s="13" t="s">
        <v>82</v>
      </c>
      <c r="B392" s="12" t="s">
        <v>83</v>
      </c>
      <c r="C392" s="12"/>
      <c r="D392" s="12"/>
      <c r="E392" s="12"/>
      <c r="F392" s="12"/>
    </row>
    <row r="393" spans="1:6" x14ac:dyDescent="0.55000000000000004">
      <c r="A393" s="13"/>
      <c r="B393" s="12"/>
      <c r="C393" s="12"/>
      <c r="D393" s="12"/>
      <c r="E393" s="12"/>
      <c r="F393" s="12"/>
    </row>
    <row r="394" spans="1:6" x14ac:dyDescent="0.55000000000000004">
      <c r="A394" s="13" t="s">
        <v>84</v>
      </c>
      <c r="B394" s="12"/>
      <c r="C394" s="12"/>
      <c r="D394" s="12"/>
      <c r="E394" s="12"/>
      <c r="F394" s="12"/>
    </row>
    <row r="395" spans="1:6" x14ac:dyDescent="0.55000000000000004">
      <c r="A395" s="13" t="s">
        <v>85</v>
      </c>
      <c r="B395" s="12"/>
      <c r="C395" s="12"/>
      <c r="D395" s="12"/>
      <c r="E395" s="12"/>
      <c r="F395" s="12"/>
    </row>
    <row r="396" spans="1:6" x14ac:dyDescent="0.55000000000000004">
      <c r="A396" s="13" t="s">
        <v>72</v>
      </c>
      <c r="B396" s="12"/>
      <c r="C396" s="12"/>
      <c r="D396" s="12"/>
      <c r="E396" s="12"/>
      <c r="F396" s="12"/>
    </row>
    <row r="397" spans="1:6" x14ac:dyDescent="0.55000000000000004">
      <c r="A397" s="13" t="s">
        <v>73</v>
      </c>
      <c r="B397" s="12"/>
      <c r="C397" s="12"/>
      <c r="D397" s="12"/>
      <c r="E397" s="12"/>
      <c r="F397" s="12"/>
    </row>
    <row r="398" spans="1:6" x14ac:dyDescent="0.55000000000000004">
      <c r="A398" s="13" t="s">
        <v>82</v>
      </c>
      <c r="B398" s="12"/>
      <c r="C398" s="12"/>
      <c r="D398" s="12"/>
      <c r="E398" s="12"/>
      <c r="F398" s="12"/>
    </row>
    <row r="399" spans="1:6" x14ac:dyDescent="0.55000000000000004">
      <c r="A399" s="13"/>
      <c r="B399" s="12"/>
      <c r="C399" s="12"/>
      <c r="D399" s="12"/>
      <c r="E399" s="12"/>
      <c r="F399" s="12"/>
    </row>
    <row r="400" spans="1:6" x14ac:dyDescent="0.55000000000000004">
      <c r="A400" s="13" t="s">
        <v>86</v>
      </c>
      <c r="B400" s="12" t="s">
        <v>87</v>
      </c>
      <c r="C400" s="12" t="s">
        <v>88</v>
      </c>
      <c r="D400" s="12" t="s">
        <v>89</v>
      </c>
      <c r="E400" s="12" t="s">
        <v>79</v>
      </c>
      <c r="F400" s="12" t="s">
        <v>72</v>
      </c>
    </row>
    <row r="401" spans="1:9" x14ac:dyDescent="0.55000000000000004">
      <c r="A401" s="13" t="s">
        <v>90</v>
      </c>
      <c r="B401" s="12">
        <v>42187</v>
      </c>
      <c r="C401" s="12">
        <v>9</v>
      </c>
      <c r="D401" s="12">
        <v>4687</v>
      </c>
      <c r="E401" s="12" t="s">
        <v>314</v>
      </c>
      <c r="F401" s="12" t="s">
        <v>315</v>
      </c>
    </row>
    <row r="402" spans="1:9" x14ac:dyDescent="0.55000000000000004">
      <c r="A402" s="13" t="s">
        <v>93</v>
      </c>
      <c r="B402" s="12">
        <v>247.7</v>
      </c>
      <c r="C402" s="12">
        <v>21</v>
      </c>
      <c r="D402" s="12">
        <v>11.79</v>
      </c>
      <c r="E402" s="12"/>
      <c r="F402" s="12"/>
    </row>
    <row r="403" spans="1:9" x14ac:dyDescent="0.55000000000000004">
      <c r="A403" s="13" t="s">
        <v>94</v>
      </c>
      <c r="B403" s="12">
        <v>42435</v>
      </c>
      <c r="C403" s="12">
        <v>30</v>
      </c>
      <c r="D403" s="12"/>
      <c r="E403" s="12"/>
      <c r="F403" s="12"/>
    </row>
    <row r="404" spans="1:9" x14ac:dyDescent="0.55000000000000004">
      <c r="A404" s="13"/>
      <c r="B404" s="12"/>
      <c r="C404" s="12"/>
      <c r="D404" s="12"/>
      <c r="E404" s="12"/>
      <c r="F404" s="12"/>
    </row>
    <row r="405" spans="1:9" x14ac:dyDescent="0.55000000000000004">
      <c r="A405" s="13" t="s">
        <v>95</v>
      </c>
      <c r="B405" s="12"/>
      <c r="C405" s="12"/>
      <c r="D405" s="12"/>
      <c r="E405" s="12"/>
      <c r="F405" s="12"/>
    </row>
    <row r="406" spans="1:9" x14ac:dyDescent="0.55000000000000004">
      <c r="A406" s="13" t="s">
        <v>96</v>
      </c>
      <c r="B406" s="12">
        <v>10</v>
      </c>
      <c r="C406" s="12"/>
      <c r="D406" s="12"/>
      <c r="E406" s="12"/>
      <c r="F406" s="12"/>
    </row>
    <row r="407" spans="1:9" x14ac:dyDescent="0.55000000000000004">
      <c r="A407" s="13" t="s">
        <v>97</v>
      </c>
      <c r="B407" s="12">
        <v>31</v>
      </c>
      <c r="C407" s="12"/>
      <c r="D407" s="12"/>
      <c r="E407" s="12"/>
      <c r="F407" s="12"/>
    </row>
    <row r="409" spans="1:9" x14ac:dyDescent="0.55000000000000004">
      <c r="A409" s="14" t="s">
        <v>98</v>
      </c>
    </row>
    <row r="411" spans="1:9" x14ac:dyDescent="0.55000000000000004">
      <c r="A411" s="13" t="s">
        <v>102</v>
      </c>
      <c r="B411" s="12" t="s">
        <v>103</v>
      </c>
      <c r="C411" s="12" t="s">
        <v>104</v>
      </c>
      <c r="D411" s="12" t="s">
        <v>105</v>
      </c>
      <c r="E411" s="12" t="s">
        <v>106</v>
      </c>
      <c r="F411" s="12" t="s">
        <v>107</v>
      </c>
      <c r="G411" s="12" t="s">
        <v>108</v>
      </c>
      <c r="H411" s="12"/>
      <c r="I411" s="12"/>
    </row>
    <row r="412" spans="1:9" x14ac:dyDescent="0.55000000000000004">
      <c r="A412" s="13" t="s">
        <v>316</v>
      </c>
      <c r="B412" s="12">
        <v>58.51</v>
      </c>
      <c r="C412" s="12" t="s">
        <v>317</v>
      </c>
      <c r="D412" s="12" t="s">
        <v>76</v>
      </c>
      <c r="E412" s="12" t="s">
        <v>312</v>
      </c>
      <c r="F412" s="12" t="s">
        <v>311</v>
      </c>
      <c r="G412" s="12" t="s">
        <v>39</v>
      </c>
      <c r="H412" s="12" t="s">
        <v>261</v>
      </c>
      <c r="I412" s="12"/>
    </row>
    <row r="413" spans="1:9" x14ac:dyDescent="0.55000000000000004">
      <c r="A413" s="13" t="s">
        <v>318</v>
      </c>
      <c r="B413" s="12">
        <v>94.22</v>
      </c>
      <c r="C413" s="12" t="s">
        <v>319</v>
      </c>
      <c r="D413" s="12" t="s">
        <v>76</v>
      </c>
      <c r="E413" s="12" t="s">
        <v>312</v>
      </c>
      <c r="F413" s="12" t="s">
        <v>311</v>
      </c>
      <c r="G413" s="12" t="s">
        <v>40</v>
      </c>
      <c r="H413" s="12" t="s">
        <v>301</v>
      </c>
      <c r="I413" s="12"/>
    </row>
    <row r="414" spans="1:9" x14ac:dyDescent="0.55000000000000004">
      <c r="A414" s="13" t="s">
        <v>320</v>
      </c>
      <c r="B414" s="12">
        <v>98.84</v>
      </c>
      <c r="C414" s="12" t="s">
        <v>321</v>
      </c>
      <c r="D414" s="12" t="s">
        <v>76</v>
      </c>
      <c r="E414" s="12" t="s">
        <v>312</v>
      </c>
      <c r="F414" s="12" t="s">
        <v>311</v>
      </c>
      <c r="G414" s="12" t="s">
        <v>41</v>
      </c>
      <c r="H414" s="12" t="s">
        <v>259</v>
      </c>
      <c r="I414" s="12"/>
    </row>
    <row r="415" spans="1:9" x14ac:dyDescent="0.55000000000000004">
      <c r="A415" s="13" t="s">
        <v>322</v>
      </c>
      <c r="B415" s="12">
        <v>56.93</v>
      </c>
      <c r="C415" s="12" t="s">
        <v>323</v>
      </c>
      <c r="D415" s="12" t="s">
        <v>76</v>
      </c>
      <c r="E415" s="12" t="s">
        <v>312</v>
      </c>
      <c r="F415" s="12" t="s">
        <v>311</v>
      </c>
      <c r="G415" s="12" t="s">
        <v>162</v>
      </c>
      <c r="H415" s="12" t="s">
        <v>295</v>
      </c>
      <c r="I415" s="12"/>
    </row>
    <row r="416" spans="1:9" x14ac:dyDescent="0.55000000000000004">
      <c r="A416" s="13" t="s">
        <v>324</v>
      </c>
      <c r="B416" s="12">
        <v>37.14</v>
      </c>
      <c r="C416" s="12" t="s">
        <v>325</v>
      </c>
      <c r="D416" s="12" t="s">
        <v>76</v>
      </c>
      <c r="E416" s="12" t="s">
        <v>312</v>
      </c>
      <c r="F416" s="12" t="s">
        <v>311</v>
      </c>
      <c r="G416" s="12" t="s">
        <v>71</v>
      </c>
      <c r="H416" s="12" t="s">
        <v>302</v>
      </c>
      <c r="I416" s="12"/>
    </row>
    <row r="417" spans="1:9" x14ac:dyDescent="0.55000000000000004">
      <c r="A417" s="13" t="s">
        <v>326</v>
      </c>
      <c r="B417" s="12">
        <v>-3.65</v>
      </c>
      <c r="C417" s="12" t="s">
        <v>327</v>
      </c>
      <c r="D417" s="12" t="s">
        <v>83</v>
      </c>
      <c r="E417" s="12" t="s">
        <v>81</v>
      </c>
      <c r="F417" s="12">
        <v>0.69450000000000001</v>
      </c>
      <c r="G417" s="12" t="s">
        <v>163</v>
      </c>
      <c r="H417" s="12" t="s">
        <v>260</v>
      </c>
      <c r="I417" s="12"/>
    </row>
    <row r="418" spans="1:9" x14ac:dyDescent="0.55000000000000004">
      <c r="A418" s="13" t="s">
        <v>328</v>
      </c>
      <c r="B418" s="12">
        <v>53.6</v>
      </c>
      <c r="C418" s="12" t="s">
        <v>329</v>
      </c>
      <c r="D418" s="12" t="s">
        <v>76</v>
      </c>
      <c r="E418" s="12" t="s">
        <v>312</v>
      </c>
      <c r="F418" s="12" t="s">
        <v>311</v>
      </c>
      <c r="G418" s="12" t="s">
        <v>330</v>
      </c>
      <c r="H418" s="12" t="s">
        <v>309</v>
      </c>
      <c r="I418" s="12"/>
    </row>
    <row r="419" spans="1:9" x14ac:dyDescent="0.55000000000000004">
      <c r="A419" s="13" t="s">
        <v>331</v>
      </c>
      <c r="B419" s="12">
        <v>84.46</v>
      </c>
      <c r="C419" s="12" t="s">
        <v>332</v>
      </c>
      <c r="D419" s="12" t="s">
        <v>76</v>
      </c>
      <c r="E419" s="12" t="s">
        <v>312</v>
      </c>
      <c r="F419" s="12" t="s">
        <v>311</v>
      </c>
      <c r="G419" s="12" t="s">
        <v>333</v>
      </c>
      <c r="H419" s="12" t="s">
        <v>291</v>
      </c>
      <c r="I419" s="12"/>
    </row>
    <row r="420" spans="1:9" x14ac:dyDescent="0.55000000000000004">
      <c r="A420" s="13" t="s">
        <v>334</v>
      </c>
      <c r="B420" s="12">
        <v>98.98</v>
      </c>
      <c r="C420" s="12" t="s">
        <v>335</v>
      </c>
      <c r="D420" s="12" t="s">
        <v>76</v>
      </c>
      <c r="E420" s="12" t="s">
        <v>312</v>
      </c>
      <c r="F420" s="12" t="s">
        <v>311</v>
      </c>
      <c r="G420" s="12" t="s">
        <v>336</v>
      </c>
      <c r="H420" s="12" t="s">
        <v>258</v>
      </c>
      <c r="I420" s="12"/>
    </row>
    <row r="421" spans="1:9" x14ac:dyDescent="0.55000000000000004">
      <c r="A421" s="13"/>
      <c r="B421" s="12"/>
      <c r="C421" s="12"/>
      <c r="D421" s="12"/>
      <c r="E421" s="12"/>
      <c r="F421" s="12"/>
      <c r="G421" s="12"/>
      <c r="H421" s="12"/>
      <c r="I421" s="12"/>
    </row>
    <row r="422" spans="1:9" x14ac:dyDescent="0.55000000000000004">
      <c r="A422" s="13" t="s">
        <v>117</v>
      </c>
      <c r="B422" s="12" t="s">
        <v>118</v>
      </c>
      <c r="C422" s="12" t="s">
        <v>119</v>
      </c>
      <c r="D422" s="12" t="s">
        <v>103</v>
      </c>
      <c r="E422" s="12" t="s">
        <v>120</v>
      </c>
      <c r="F422" s="12" t="s">
        <v>121</v>
      </c>
      <c r="G422" s="12" t="s">
        <v>122</v>
      </c>
      <c r="H422" s="12" t="s">
        <v>123</v>
      </c>
      <c r="I422" s="12" t="s">
        <v>88</v>
      </c>
    </row>
    <row r="423" spans="1:9" x14ac:dyDescent="0.55000000000000004">
      <c r="A423" s="13" t="s">
        <v>316</v>
      </c>
      <c r="B423" s="12">
        <v>100</v>
      </c>
      <c r="C423" s="12">
        <v>41.49</v>
      </c>
      <c r="D423" s="12">
        <v>58.51</v>
      </c>
      <c r="E423" s="12">
        <v>2.6230000000000002</v>
      </c>
      <c r="F423" s="12">
        <v>4</v>
      </c>
      <c r="G423" s="12">
        <v>3</v>
      </c>
      <c r="H423" s="12">
        <v>22.31</v>
      </c>
      <c r="I423" s="12">
        <v>21</v>
      </c>
    </row>
    <row r="424" spans="1:9" x14ac:dyDescent="0.55000000000000004">
      <c r="A424" s="13" t="s">
        <v>318</v>
      </c>
      <c r="B424" s="12">
        <v>100</v>
      </c>
      <c r="C424" s="12">
        <v>5.7759999999999998</v>
      </c>
      <c r="D424" s="12">
        <v>94.22</v>
      </c>
      <c r="E424" s="12">
        <v>2.6230000000000002</v>
      </c>
      <c r="F424" s="12">
        <v>4</v>
      </c>
      <c r="G424" s="12">
        <v>3</v>
      </c>
      <c r="H424" s="12">
        <v>35.92</v>
      </c>
      <c r="I424" s="12">
        <v>21</v>
      </c>
    </row>
    <row r="425" spans="1:9" x14ac:dyDescent="0.55000000000000004">
      <c r="A425" s="13" t="s">
        <v>320</v>
      </c>
      <c r="B425" s="12">
        <v>100</v>
      </c>
      <c r="C425" s="12">
        <v>1.1559999999999999</v>
      </c>
      <c r="D425" s="12">
        <v>98.84</v>
      </c>
      <c r="E425" s="12">
        <v>2.6230000000000002</v>
      </c>
      <c r="F425" s="12">
        <v>4</v>
      </c>
      <c r="G425" s="12">
        <v>3</v>
      </c>
      <c r="H425" s="12">
        <v>37.68</v>
      </c>
      <c r="I425" s="12">
        <v>21</v>
      </c>
    </row>
    <row r="426" spans="1:9" x14ac:dyDescent="0.55000000000000004">
      <c r="A426" s="13" t="s">
        <v>322</v>
      </c>
      <c r="B426" s="12">
        <v>100</v>
      </c>
      <c r="C426" s="12">
        <v>43.07</v>
      </c>
      <c r="D426" s="12">
        <v>56.93</v>
      </c>
      <c r="E426" s="12">
        <v>2.6230000000000002</v>
      </c>
      <c r="F426" s="12">
        <v>4</v>
      </c>
      <c r="G426" s="12">
        <v>3</v>
      </c>
      <c r="H426" s="12">
        <v>21.71</v>
      </c>
      <c r="I426" s="12">
        <v>21</v>
      </c>
    </row>
    <row r="427" spans="1:9" x14ac:dyDescent="0.55000000000000004">
      <c r="A427" s="13" t="s">
        <v>324</v>
      </c>
      <c r="B427" s="12">
        <v>100</v>
      </c>
      <c r="C427" s="12">
        <v>62.86</v>
      </c>
      <c r="D427" s="12">
        <v>37.14</v>
      </c>
      <c r="E427" s="12">
        <v>2.6230000000000002</v>
      </c>
      <c r="F427" s="12">
        <v>4</v>
      </c>
      <c r="G427" s="12">
        <v>3</v>
      </c>
      <c r="H427" s="12">
        <v>14.16</v>
      </c>
      <c r="I427" s="12">
        <v>21</v>
      </c>
    </row>
    <row r="428" spans="1:9" x14ac:dyDescent="0.55000000000000004">
      <c r="A428" s="13" t="s">
        <v>326</v>
      </c>
      <c r="B428" s="12">
        <v>100</v>
      </c>
      <c r="C428" s="12">
        <v>103.7</v>
      </c>
      <c r="D428" s="12">
        <v>-3.65</v>
      </c>
      <c r="E428" s="12">
        <v>2.6230000000000002</v>
      </c>
      <c r="F428" s="12">
        <v>4</v>
      </c>
      <c r="G428" s="12">
        <v>3</v>
      </c>
      <c r="H428" s="12">
        <v>1.3919999999999999</v>
      </c>
      <c r="I428" s="12">
        <v>21</v>
      </c>
    </row>
    <row r="429" spans="1:9" x14ac:dyDescent="0.55000000000000004">
      <c r="A429" s="13" t="s">
        <v>328</v>
      </c>
      <c r="B429" s="12">
        <v>100</v>
      </c>
      <c r="C429" s="12">
        <v>46.4</v>
      </c>
      <c r="D429" s="12">
        <v>53.6</v>
      </c>
      <c r="E429" s="12">
        <v>2.6230000000000002</v>
      </c>
      <c r="F429" s="12">
        <v>4</v>
      </c>
      <c r="G429" s="12">
        <v>3</v>
      </c>
      <c r="H429" s="12">
        <v>20.440000000000001</v>
      </c>
      <c r="I429" s="12">
        <v>21</v>
      </c>
    </row>
    <row r="430" spans="1:9" x14ac:dyDescent="0.55000000000000004">
      <c r="A430" s="13" t="s">
        <v>331</v>
      </c>
      <c r="B430" s="12">
        <v>100</v>
      </c>
      <c r="C430" s="12">
        <v>15.54</v>
      </c>
      <c r="D430" s="12">
        <v>84.46</v>
      </c>
      <c r="E430" s="12">
        <v>2.6230000000000002</v>
      </c>
      <c r="F430" s="12">
        <v>4</v>
      </c>
      <c r="G430" s="12">
        <v>3</v>
      </c>
      <c r="H430" s="12">
        <v>32.200000000000003</v>
      </c>
      <c r="I430" s="12">
        <v>21</v>
      </c>
    </row>
    <row r="431" spans="1:9" x14ac:dyDescent="0.55000000000000004">
      <c r="A431" s="13" t="s">
        <v>334</v>
      </c>
      <c r="B431" s="12">
        <v>100</v>
      </c>
      <c r="C431" s="12">
        <v>1.018</v>
      </c>
      <c r="D431" s="12">
        <v>98.98</v>
      </c>
      <c r="E431" s="12">
        <v>2.6230000000000002</v>
      </c>
      <c r="F431" s="12">
        <v>4</v>
      </c>
      <c r="G431" s="12">
        <v>3</v>
      </c>
      <c r="H431" s="12">
        <v>37.74</v>
      </c>
      <c r="I431" s="12">
        <v>21</v>
      </c>
    </row>
    <row r="436" spans="1:6" x14ac:dyDescent="0.55000000000000004">
      <c r="A436" s="24" t="s">
        <v>337</v>
      </c>
    </row>
    <row r="438" spans="1:6" x14ac:dyDescent="0.55000000000000004">
      <c r="A438" s="15" t="s">
        <v>257</v>
      </c>
      <c r="B438" s="15" t="s">
        <v>304</v>
      </c>
      <c r="C438" s="15" t="s">
        <v>296</v>
      </c>
      <c r="D438" s="15" t="s">
        <v>300</v>
      </c>
      <c r="E438" s="15" t="s">
        <v>293</v>
      </c>
      <c r="F438" s="15" t="s">
        <v>294</v>
      </c>
    </row>
    <row r="439" spans="1:6" x14ac:dyDescent="0.55000000000000004">
      <c r="A439" s="12">
        <v>96.884214</v>
      </c>
      <c r="B439" s="12">
        <v>18.65803</v>
      </c>
      <c r="C439" s="12">
        <v>3.198893</v>
      </c>
      <c r="D439" s="12">
        <v>28.745139999999999</v>
      </c>
      <c r="E439" s="12">
        <v>10.908060000000001</v>
      </c>
      <c r="F439" s="12">
        <v>3.8124433999999998</v>
      </c>
    </row>
    <row r="440" spans="1:6" x14ac:dyDescent="0.55000000000000004">
      <c r="A440" s="12">
        <v>100.41070000000001</v>
      </c>
      <c r="B440" s="12">
        <v>14.29542</v>
      </c>
      <c r="C440" s="12">
        <v>3.1858059999999999</v>
      </c>
      <c r="D440" s="12">
        <v>30.072780000000002</v>
      </c>
      <c r="E440" s="12">
        <v>11.340450000000001</v>
      </c>
      <c r="F440" s="12">
        <v>3.9291532</v>
      </c>
    </row>
    <row r="441" spans="1:6" x14ac:dyDescent="0.55000000000000004">
      <c r="A441" s="12">
        <v>102.70509</v>
      </c>
      <c r="B441" s="12">
        <v>12.698</v>
      </c>
      <c r="C441" s="12">
        <v>3.931438</v>
      </c>
      <c r="D441" s="12">
        <v>32.93674</v>
      </c>
      <c r="E441" s="12">
        <v>13.3904</v>
      </c>
      <c r="F441" s="12">
        <v>4.3739594000000004</v>
      </c>
    </row>
    <row r="443" spans="1:6" ht="15.6" x14ac:dyDescent="0.6">
      <c r="A443" s="2" t="s">
        <v>68</v>
      </c>
    </row>
    <row r="445" spans="1:6" x14ac:dyDescent="0.55000000000000004">
      <c r="A445" s="1" t="s">
        <v>69</v>
      </c>
    </row>
    <row r="447" spans="1:6" x14ac:dyDescent="0.55000000000000004">
      <c r="A447" s="13" t="s">
        <v>70</v>
      </c>
      <c r="B447" s="12"/>
      <c r="C447" s="12"/>
      <c r="D447" s="12"/>
      <c r="E447" s="12"/>
      <c r="F447" s="12"/>
    </row>
    <row r="448" spans="1:6" x14ac:dyDescent="0.55000000000000004">
      <c r="A448" s="13" t="s">
        <v>71</v>
      </c>
      <c r="B448" s="12">
        <v>988.3</v>
      </c>
      <c r="C448" s="12"/>
      <c r="D448" s="12"/>
      <c r="E448" s="12"/>
      <c r="F448" s="12"/>
    </row>
    <row r="449" spans="1:6" x14ac:dyDescent="0.55000000000000004">
      <c r="A449" s="13" t="s">
        <v>72</v>
      </c>
      <c r="B449" s="12" t="s">
        <v>311</v>
      </c>
      <c r="C449" s="12"/>
      <c r="D449" s="12"/>
      <c r="E449" s="12"/>
      <c r="F449" s="12"/>
    </row>
    <row r="450" spans="1:6" x14ac:dyDescent="0.55000000000000004">
      <c r="A450" s="13" t="s">
        <v>73</v>
      </c>
      <c r="B450" s="12" t="s">
        <v>312</v>
      </c>
      <c r="C450" s="12"/>
      <c r="D450" s="12"/>
      <c r="E450" s="12"/>
      <c r="F450" s="12"/>
    </row>
    <row r="451" spans="1:6" x14ac:dyDescent="0.55000000000000004">
      <c r="A451" s="13" t="s">
        <v>75</v>
      </c>
      <c r="B451" s="12" t="s">
        <v>76</v>
      </c>
      <c r="C451" s="12"/>
      <c r="D451" s="12"/>
      <c r="E451" s="12"/>
      <c r="F451" s="12"/>
    </row>
    <row r="452" spans="1:6" x14ac:dyDescent="0.55000000000000004">
      <c r="A452" s="13" t="s">
        <v>77</v>
      </c>
      <c r="B452" s="12">
        <v>0.99760000000000004</v>
      </c>
      <c r="C452" s="12"/>
      <c r="D452" s="12"/>
      <c r="E452" s="12"/>
      <c r="F452" s="12"/>
    </row>
    <row r="453" spans="1:6" x14ac:dyDescent="0.55000000000000004">
      <c r="A453" s="13"/>
      <c r="B453" s="12"/>
      <c r="C453" s="12"/>
      <c r="D453" s="12"/>
      <c r="E453" s="12"/>
      <c r="F453" s="12"/>
    </row>
    <row r="454" spans="1:6" x14ac:dyDescent="0.55000000000000004">
      <c r="A454" s="13" t="s">
        <v>78</v>
      </c>
      <c r="B454" s="12"/>
      <c r="C454" s="12"/>
      <c r="D454" s="12"/>
      <c r="E454" s="12"/>
      <c r="F454" s="12"/>
    </row>
    <row r="455" spans="1:6" x14ac:dyDescent="0.55000000000000004">
      <c r="A455" s="13" t="s">
        <v>79</v>
      </c>
      <c r="B455" s="12" t="s">
        <v>338</v>
      </c>
      <c r="C455" s="12"/>
      <c r="D455" s="12"/>
      <c r="E455" s="12"/>
      <c r="F455" s="12"/>
    </row>
    <row r="456" spans="1:6" x14ac:dyDescent="0.55000000000000004">
      <c r="A456" s="13" t="s">
        <v>72</v>
      </c>
      <c r="B456" s="12">
        <v>0.45639999999999997</v>
      </c>
      <c r="C456" s="12"/>
      <c r="D456" s="12"/>
      <c r="E456" s="12"/>
      <c r="F456" s="12"/>
    </row>
    <row r="457" spans="1:6" x14ac:dyDescent="0.55000000000000004">
      <c r="A457" s="13" t="s">
        <v>73</v>
      </c>
      <c r="B457" s="12" t="s">
        <v>81</v>
      </c>
      <c r="C457" s="12"/>
      <c r="D457" s="12"/>
      <c r="E457" s="12"/>
      <c r="F457" s="12"/>
    </row>
    <row r="458" spans="1:6" x14ac:dyDescent="0.55000000000000004">
      <c r="A458" s="13" t="s">
        <v>82</v>
      </c>
      <c r="B458" s="12" t="s">
        <v>83</v>
      </c>
      <c r="C458" s="12"/>
      <c r="D458" s="12"/>
      <c r="E458" s="12"/>
      <c r="F458" s="12"/>
    </row>
    <row r="459" spans="1:6" x14ac:dyDescent="0.55000000000000004">
      <c r="A459" s="13"/>
      <c r="B459" s="12"/>
      <c r="C459" s="12"/>
      <c r="D459" s="12"/>
      <c r="E459" s="12"/>
      <c r="F459" s="12"/>
    </row>
    <row r="460" spans="1:6" x14ac:dyDescent="0.55000000000000004">
      <c r="A460" s="13" t="s">
        <v>84</v>
      </c>
      <c r="B460" s="12"/>
      <c r="C460" s="12"/>
      <c r="D460" s="12"/>
      <c r="E460" s="12"/>
      <c r="F460" s="12"/>
    </row>
    <row r="461" spans="1:6" x14ac:dyDescent="0.55000000000000004">
      <c r="A461" s="13" t="s">
        <v>85</v>
      </c>
      <c r="B461" s="12"/>
      <c r="C461" s="12"/>
      <c r="D461" s="12"/>
      <c r="E461" s="12"/>
      <c r="F461" s="12"/>
    </row>
    <row r="462" spans="1:6" x14ac:dyDescent="0.55000000000000004">
      <c r="A462" s="13" t="s">
        <v>72</v>
      </c>
      <c r="B462" s="12"/>
      <c r="C462" s="12"/>
      <c r="D462" s="12"/>
      <c r="E462" s="12"/>
      <c r="F462" s="12"/>
    </row>
    <row r="463" spans="1:6" x14ac:dyDescent="0.55000000000000004">
      <c r="A463" s="13" t="s">
        <v>73</v>
      </c>
      <c r="B463" s="12"/>
      <c r="C463" s="12"/>
      <c r="D463" s="12"/>
      <c r="E463" s="12"/>
      <c r="F463" s="12"/>
    </row>
    <row r="464" spans="1:6" x14ac:dyDescent="0.55000000000000004">
      <c r="A464" s="13" t="s">
        <v>82</v>
      </c>
      <c r="B464" s="12"/>
      <c r="C464" s="12"/>
      <c r="D464" s="12"/>
      <c r="E464" s="12"/>
      <c r="F464" s="12"/>
    </row>
    <row r="465" spans="1:9" x14ac:dyDescent="0.55000000000000004">
      <c r="A465" s="13"/>
      <c r="B465" s="12"/>
      <c r="C465" s="12"/>
      <c r="D465" s="12"/>
      <c r="E465" s="12"/>
      <c r="F465" s="12"/>
    </row>
    <row r="466" spans="1:9" x14ac:dyDescent="0.55000000000000004">
      <c r="A466" s="13" t="s">
        <v>86</v>
      </c>
      <c r="B466" s="12" t="s">
        <v>87</v>
      </c>
      <c r="C466" s="12" t="s">
        <v>88</v>
      </c>
      <c r="D466" s="12" t="s">
        <v>89</v>
      </c>
      <c r="E466" s="12" t="s">
        <v>79</v>
      </c>
      <c r="F466" s="12" t="s">
        <v>72</v>
      </c>
    </row>
    <row r="467" spans="1:9" x14ac:dyDescent="0.55000000000000004">
      <c r="A467" s="13" t="s">
        <v>90</v>
      </c>
      <c r="B467" s="12">
        <v>20370</v>
      </c>
      <c r="C467" s="12">
        <v>5</v>
      </c>
      <c r="D467" s="12">
        <v>4074</v>
      </c>
      <c r="E467" s="12" t="s">
        <v>339</v>
      </c>
      <c r="F467" s="12" t="s">
        <v>315</v>
      </c>
    </row>
    <row r="468" spans="1:9" x14ac:dyDescent="0.55000000000000004">
      <c r="A468" s="13" t="s">
        <v>93</v>
      </c>
      <c r="B468" s="12">
        <v>49.46</v>
      </c>
      <c r="C468" s="12">
        <v>12</v>
      </c>
      <c r="D468" s="12">
        <v>4.1219999999999999</v>
      </c>
      <c r="E468" s="12"/>
      <c r="F468" s="12"/>
    </row>
    <row r="469" spans="1:9" x14ac:dyDescent="0.55000000000000004">
      <c r="A469" s="13" t="s">
        <v>94</v>
      </c>
      <c r="B469" s="12">
        <v>20420</v>
      </c>
      <c r="C469" s="12">
        <v>17</v>
      </c>
      <c r="D469" s="12"/>
      <c r="E469" s="12"/>
      <c r="F469" s="12"/>
    </row>
    <row r="470" spans="1:9" x14ac:dyDescent="0.55000000000000004">
      <c r="A470" s="13"/>
      <c r="B470" s="12"/>
      <c r="C470" s="12"/>
      <c r="D470" s="12"/>
      <c r="E470" s="12"/>
      <c r="F470" s="12"/>
    </row>
    <row r="471" spans="1:9" x14ac:dyDescent="0.55000000000000004">
      <c r="A471" s="13" t="s">
        <v>95</v>
      </c>
      <c r="B471" s="12"/>
      <c r="C471" s="12"/>
      <c r="D471" s="12"/>
      <c r="E471" s="12"/>
      <c r="F471" s="12"/>
    </row>
    <row r="472" spans="1:9" x14ac:dyDescent="0.55000000000000004">
      <c r="A472" s="13" t="s">
        <v>96</v>
      </c>
      <c r="B472" s="12">
        <v>6</v>
      </c>
      <c r="C472" s="12"/>
      <c r="D472" s="12"/>
      <c r="E472" s="12"/>
      <c r="F472" s="12"/>
    </row>
    <row r="473" spans="1:9" x14ac:dyDescent="0.55000000000000004">
      <c r="A473" s="13" t="s">
        <v>97</v>
      </c>
      <c r="B473" s="12">
        <v>18</v>
      </c>
      <c r="C473" s="12"/>
      <c r="D473" s="12"/>
      <c r="E473" s="12"/>
      <c r="F473" s="12"/>
    </row>
    <row r="475" spans="1:9" x14ac:dyDescent="0.55000000000000004">
      <c r="A475" s="14" t="s">
        <v>98</v>
      </c>
    </row>
    <row r="477" spans="1:9" x14ac:dyDescent="0.55000000000000004">
      <c r="A477" s="13" t="s">
        <v>99</v>
      </c>
      <c r="B477" s="12">
        <v>1</v>
      </c>
      <c r="C477" s="12"/>
      <c r="D477" s="12"/>
      <c r="E477" s="12"/>
      <c r="F477" s="12"/>
      <c r="G477" s="12"/>
      <c r="H477" s="12"/>
      <c r="I477" s="12"/>
    </row>
    <row r="478" spans="1:9" x14ac:dyDescent="0.55000000000000004">
      <c r="A478" s="13" t="s">
        <v>100</v>
      </c>
      <c r="B478" s="12">
        <v>5</v>
      </c>
      <c r="C478" s="12"/>
      <c r="D478" s="12"/>
      <c r="E478" s="12"/>
      <c r="F478" s="12"/>
      <c r="G478" s="12"/>
      <c r="H478" s="12"/>
      <c r="I478" s="12"/>
    </row>
    <row r="479" spans="1:9" x14ac:dyDescent="0.55000000000000004">
      <c r="A479" s="13" t="s">
        <v>101</v>
      </c>
      <c r="B479" s="12">
        <v>0.05</v>
      </c>
      <c r="C479" s="12"/>
      <c r="D479" s="12"/>
      <c r="E479" s="12"/>
      <c r="F479" s="12"/>
      <c r="G479" s="12"/>
      <c r="H479" s="12"/>
      <c r="I479" s="12"/>
    </row>
    <row r="480" spans="1:9" x14ac:dyDescent="0.55000000000000004">
      <c r="A480" s="13"/>
      <c r="B480" s="12"/>
      <c r="C480" s="12"/>
      <c r="D480" s="12"/>
      <c r="E480" s="12"/>
      <c r="F480" s="12"/>
      <c r="G480" s="12"/>
      <c r="H480" s="12"/>
      <c r="I480" s="12"/>
    </row>
    <row r="481" spans="1:9" x14ac:dyDescent="0.55000000000000004">
      <c r="A481" s="13" t="s">
        <v>102</v>
      </c>
      <c r="B481" s="12" t="s">
        <v>103</v>
      </c>
      <c r="C481" s="12" t="s">
        <v>104</v>
      </c>
      <c r="D481" s="12" t="s">
        <v>105</v>
      </c>
      <c r="E481" s="12" t="s">
        <v>106</v>
      </c>
      <c r="F481" s="12" t="s">
        <v>107</v>
      </c>
      <c r="G481" s="12" t="s">
        <v>108</v>
      </c>
      <c r="H481" s="12"/>
      <c r="I481" s="12"/>
    </row>
    <row r="482" spans="1:9" x14ac:dyDescent="0.55000000000000004">
      <c r="A482" s="13" t="s">
        <v>340</v>
      </c>
      <c r="B482" s="12">
        <v>84.78</v>
      </c>
      <c r="C482" s="12" t="s">
        <v>341</v>
      </c>
      <c r="D482" s="12" t="s">
        <v>76</v>
      </c>
      <c r="E482" s="12" t="s">
        <v>312</v>
      </c>
      <c r="F482" s="12" t="s">
        <v>311</v>
      </c>
      <c r="G482" s="12" t="s">
        <v>39</v>
      </c>
      <c r="H482" s="12" t="s">
        <v>304</v>
      </c>
      <c r="I482" s="12"/>
    </row>
    <row r="483" spans="1:9" x14ac:dyDescent="0.55000000000000004">
      <c r="A483" s="13" t="s">
        <v>342</v>
      </c>
      <c r="B483" s="12">
        <v>96.56</v>
      </c>
      <c r="C483" s="12" t="s">
        <v>343</v>
      </c>
      <c r="D483" s="12" t="s">
        <v>76</v>
      </c>
      <c r="E483" s="12" t="s">
        <v>312</v>
      </c>
      <c r="F483" s="12" t="s">
        <v>311</v>
      </c>
      <c r="G483" s="12" t="s">
        <v>40</v>
      </c>
      <c r="H483" s="12" t="s">
        <v>296</v>
      </c>
      <c r="I483" s="12"/>
    </row>
    <row r="484" spans="1:9" x14ac:dyDescent="0.55000000000000004">
      <c r="A484" s="13" t="s">
        <v>344</v>
      </c>
      <c r="B484" s="12">
        <v>69.42</v>
      </c>
      <c r="C484" s="12" t="s">
        <v>345</v>
      </c>
      <c r="D484" s="12" t="s">
        <v>76</v>
      </c>
      <c r="E484" s="12" t="s">
        <v>312</v>
      </c>
      <c r="F484" s="12" t="s">
        <v>311</v>
      </c>
      <c r="G484" s="12" t="s">
        <v>41</v>
      </c>
      <c r="H484" s="12" t="s">
        <v>300</v>
      </c>
      <c r="I484" s="12"/>
    </row>
    <row r="485" spans="1:9" x14ac:dyDescent="0.55000000000000004">
      <c r="A485" s="13" t="s">
        <v>346</v>
      </c>
      <c r="B485" s="12">
        <v>88.12</v>
      </c>
      <c r="C485" s="12" t="s">
        <v>347</v>
      </c>
      <c r="D485" s="12" t="s">
        <v>76</v>
      </c>
      <c r="E485" s="12" t="s">
        <v>312</v>
      </c>
      <c r="F485" s="12" t="s">
        <v>311</v>
      </c>
      <c r="G485" s="12" t="s">
        <v>162</v>
      </c>
      <c r="H485" s="12" t="s">
        <v>293</v>
      </c>
      <c r="I485" s="12"/>
    </row>
    <row r="486" spans="1:9" x14ac:dyDescent="0.55000000000000004">
      <c r="A486" s="13" t="s">
        <v>348</v>
      </c>
      <c r="B486" s="12">
        <v>95.96</v>
      </c>
      <c r="C486" s="12" t="s">
        <v>349</v>
      </c>
      <c r="D486" s="12" t="s">
        <v>76</v>
      </c>
      <c r="E486" s="12" t="s">
        <v>312</v>
      </c>
      <c r="F486" s="12" t="s">
        <v>311</v>
      </c>
      <c r="G486" s="12" t="s">
        <v>71</v>
      </c>
      <c r="H486" s="12" t="s">
        <v>294</v>
      </c>
      <c r="I486" s="12"/>
    </row>
    <row r="487" spans="1:9" x14ac:dyDescent="0.55000000000000004">
      <c r="A487" s="13"/>
      <c r="B487" s="12"/>
      <c r="C487" s="12"/>
      <c r="D487" s="12"/>
      <c r="E487" s="12"/>
      <c r="F487" s="12"/>
      <c r="G487" s="12"/>
      <c r="H487" s="12"/>
      <c r="I487" s="12"/>
    </row>
    <row r="488" spans="1:9" x14ac:dyDescent="0.55000000000000004">
      <c r="A488" s="13" t="s">
        <v>117</v>
      </c>
      <c r="B488" s="12" t="s">
        <v>118</v>
      </c>
      <c r="C488" s="12" t="s">
        <v>119</v>
      </c>
      <c r="D488" s="12" t="s">
        <v>103</v>
      </c>
      <c r="E488" s="12" t="s">
        <v>120</v>
      </c>
      <c r="F488" s="12" t="s">
        <v>121</v>
      </c>
      <c r="G488" s="12" t="s">
        <v>122</v>
      </c>
      <c r="H488" s="12" t="s">
        <v>123</v>
      </c>
      <c r="I488" s="12" t="s">
        <v>88</v>
      </c>
    </row>
    <row r="489" spans="1:9" x14ac:dyDescent="0.55000000000000004">
      <c r="A489" s="13" t="s">
        <v>340</v>
      </c>
      <c r="B489" s="12">
        <v>100</v>
      </c>
      <c r="C489" s="12">
        <v>15.22</v>
      </c>
      <c r="D489" s="12">
        <v>84.78</v>
      </c>
      <c r="E489" s="12">
        <v>1.6579999999999999</v>
      </c>
      <c r="F489" s="12">
        <v>3</v>
      </c>
      <c r="G489" s="12">
        <v>3</v>
      </c>
      <c r="H489" s="12">
        <v>51.14</v>
      </c>
      <c r="I489" s="12">
        <v>12</v>
      </c>
    </row>
    <row r="490" spans="1:9" x14ac:dyDescent="0.55000000000000004">
      <c r="A490" s="13" t="s">
        <v>342</v>
      </c>
      <c r="B490" s="12">
        <v>100</v>
      </c>
      <c r="C490" s="12">
        <v>3.4390000000000001</v>
      </c>
      <c r="D490" s="12">
        <v>96.56</v>
      </c>
      <c r="E490" s="12">
        <v>1.6579999999999999</v>
      </c>
      <c r="F490" s="12">
        <v>3</v>
      </c>
      <c r="G490" s="12">
        <v>3</v>
      </c>
      <c r="H490" s="12">
        <v>58.25</v>
      </c>
      <c r="I490" s="12">
        <v>12</v>
      </c>
    </row>
    <row r="491" spans="1:9" x14ac:dyDescent="0.55000000000000004">
      <c r="A491" s="13" t="s">
        <v>344</v>
      </c>
      <c r="B491" s="12">
        <v>100</v>
      </c>
      <c r="C491" s="12">
        <v>30.58</v>
      </c>
      <c r="D491" s="12">
        <v>69.42</v>
      </c>
      <c r="E491" s="12">
        <v>1.6579999999999999</v>
      </c>
      <c r="F491" s="12">
        <v>3</v>
      </c>
      <c r="G491" s="12">
        <v>3</v>
      </c>
      <c r="H491" s="12">
        <v>41.87</v>
      </c>
      <c r="I491" s="12">
        <v>12</v>
      </c>
    </row>
    <row r="492" spans="1:9" x14ac:dyDescent="0.55000000000000004">
      <c r="A492" s="13" t="s">
        <v>346</v>
      </c>
      <c r="B492" s="12">
        <v>100</v>
      </c>
      <c r="C492" s="12">
        <v>11.88</v>
      </c>
      <c r="D492" s="12">
        <v>88.12</v>
      </c>
      <c r="E492" s="12">
        <v>1.6579999999999999</v>
      </c>
      <c r="F492" s="12">
        <v>3</v>
      </c>
      <c r="G492" s="12">
        <v>3</v>
      </c>
      <c r="H492" s="12">
        <v>53.16</v>
      </c>
      <c r="I492" s="12">
        <v>12</v>
      </c>
    </row>
    <row r="493" spans="1:9" x14ac:dyDescent="0.55000000000000004">
      <c r="A493" s="13" t="s">
        <v>348</v>
      </c>
      <c r="B493" s="12">
        <v>100</v>
      </c>
      <c r="C493" s="12">
        <v>4.0389999999999997</v>
      </c>
      <c r="D493" s="12">
        <v>95.96</v>
      </c>
      <c r="E493" s="12">
        <v>1.6579999999999999</v>
      </c>
      <c r="F493" s="12">
        <v>3</v>
      </c>
      <c r="G493" s="12">
        <v>3</v>
      </c>
      <c r="H493" s="12">
        <v>57.89</v>
      </c>
      <c r="I493" s="12">
        <v>12</v>
      </c>
    </row>
    <row r="496" spans="1:9" x14ac:dyDescent="0.55000000000000004">
      <c r="A496" s="25" t="s">
        <v>350</v>
      </c>
    </row>
    <row r="498" spans="1:6" x14ac:dyDescent="0.55000000000000004">
      <c r="A498" s="15" t="s">
        <v>257</v>
      </c>
      <c r="B498" s="15" t="s">
        <v>305</v>
      </c>
      <c r="C498" s="15" t="s">
        <v>306</v>
      </c>
      <c r="D498" s="15" t="s">
        <v>292</v>
      </c>
    </row>
    <row r="499" spans="1:6" x14ac:dyDescent="0.55000000000000004">
      <c r="A499" s="12">
        <v>96.884214</v>
      </c>
      <c r="B499" s="12">
        <v>54.773200000000003</v>
      </c>
      <c r="C499" s="12">
        <v>43.346780000000003</v>
      </c>
      <c r="D499" s="12">
        <v>17.699670000000001</v>
      </c>
    </row>
    <row r="500" spans="1:6" x14ac:dyDescent="0.55000000000000004">
      <c r="A500" s="12">
        <v>100.41070000000001</v>
      </c>
      <c r="B500" s="12">
        <v>53.859450000000002</v>
      </c>
      <c r="C500" s="12">
        <v>34.038559999999997</v>
      </c>
      <c r="D500" s="12">
        <v>22.192920000000001</v>
      </c>
    </row>
    <row r="501" spans="1:6" x14ac:dyDescent="0.55000000000000004">
      <c r="A501" s="12">
        <v>102.70509</v>
      </c>
      <c r="B501" s="12">
        <v>53.238410000000002</v>
      </c>
      <c r="C501" s="12">
        <v>38.278370000000002</v>
      </c>
      <c r="D501" s="12">
        <v>20.950769999999999</v>
      </c>
    </row>
    <row r="503" spans="1:6" ht="15.6" x14ac:dyDescent="0.6">
      <c r="A503" s="2" t="s">
        <v>68</v>
      </c>
    </row>
    <row r="505" spans="1:6" x14ac:dyDescent="0.55000000000000004">
      <c r="A505" s="1" t="s">
        <v>69</v>
      </c>
    </row>
    <row r="506" spans="1:6" x14ac:dyDescent="0.55000000000000004">
      <c r="A506" s="13" t="s">
        <v>70</v>
      </c>
      <c r="B506" s="12"/>
      <c r="C506" s="12"/>
      <c r="D506" s="12"/>
      <c r="E506" s="12"/>
      <c r="F506" s="12"/>
    </row>
    <row r="507" spans="1:6" x14ac:dyDescent="0.55000000000000004">
      <c r="A507" s="13" t="s">
        <v>71</v>
      </c>
      <c r="B507" s="12">
        <v>384.5</v>
      </c>
      <c r="C507" s="12"/>
      <c r="D507" s="12"/>
      <c r="E507" s="12"/>
      <c r="F507" s="12"/>
    </row>
    <row r="508" spans="1:6" x14ac:dyDescent="0.55000000000000004">
      <c r="A508" s="13" t="s">
        <v>72</v>
      </c>
      <c r="B508" s="12" t="s">
        <v>311</v>
      </c>
      <c r="C508" s="12"/>
      <c r="D508" s="12"/>
      <c r="E508" s="12"/>
      <c r="F508" s="12"/>
    </row>
    <row r="509" spans="1:6" x14ac:dyDescent="0.55000000000000004">
      <c r="A509" s="13" t="s">
        <v>73</v>
      </c>
      <c r="B509" s="12" t="s">
        <v>312</v>
      </c>
      <c r="C509" s="12"/>
      <c r="D509" s="12"/>
      <c r="E509" s="12"/>
      <c r="F509" s="12"/>
    </row>
    <row r="510" spans="1:6" x14ac:dyDescent="0.55000000000000004">
      <c r="A510" s="13" t="s">
        <v>75</v>
      </c>
      <c r="B510" s="12" t="s">
        <v>76</v>
      </c>
      <c r="C510" s="12"/>
      <c r="D510" s="12"/>
      <c r="E510" s="12"/>
      <c r="F510" s="12"/>
    </row>
    <row r="511" spans="1:6" x14ac:dyDescent="0.55000000000000004">
      <c r="A511" s="13" t="s">
        <v>77</v>
      </c>
      <c r="B511" s="12">
        <v>0.99309999999999998</v>
      </c>
      <c r="C511" s="12"/>
      <c r="D511" s="12"/>
      <c r="E511" s="12"/>
      <c r="F511" s="12"/>
    </row>
    <row r="512" spans="1:6" x14ac:dyDescent="0.55000000000000004">
      <c r="A512" s="13"/>
      <c r="B512" s="12"/>
      <c r="C512" s="12"/>
      <c r="D512" s="12"/>
      <c r="E512" s="12"/>
      <c r="F512" s="12"/>
    </row>
    <row r="513" spans="1:6" x14ac:dyDescent="0.55000000000000004">
      <c r="A513" s="13" t="s">
        <v>78</v>
      </c>
      <c r="B513" s="12"/>
      <c r="C513" s="12"/>
      <c r="D513" s="12"/>
      <c r="E513" s="12"/>
      <c r="F513" s="12"/>
    </row>
    <row r="514" spans="1:6" x14ac:dyDescent="0.55000000000000004">
      <c r="A514" s="13" t="s">
        <v>79</v>
      </c>
      <c r="B514" s="12" t="s">
        <v>351</v>
      </c>
      <c r="C514" s="12"/>
      <c r="D514" s="12"/>
      <c r="E514" s="12"/>
      <c r="F514" s="12"/>
    </row>
    <row r="515" spans="1:6" x14ac:dyDescent="0.55000000000000004">
      <c r="A515" s="13" t="s">
        <v>72</v>
      </c>
      <c r="B515" s="12">
        <v>0.43120000000000003</v>
      </c>
      <c r="C515" s="12"/>
      <c r="D515" s="12"/>
      <c r="E515" s="12"/>
      <c r="F515" s="12"/>
    </row>
    <row r="516" spans="1:6" x14ac:dyDescent="0.55000000000000004">
      <c r="A516" s="13" t="s">
        <v>73</v>
      </c>
      <c r="B516" s="12" t="s">
        <v>81</v>
      </c>
      <c r="C516" s="12"/>
      <c r="D516" s="12"/>
      <c r="E516" s="12"/>
      <c r="F516" s="12"/>
    </row>
    <row r="517" spans="1:6" x14ac:dyDescent="0.55000000000000004">
      <c r="A517" s="13" t="s">
        <v>82</v>
      </c>
      <c r="B517" s="12" t="s">
        <v>83</v>
      </c>
      <c r="C517" s="12"/>
      <c r="D517" s="12"/>
      <c r="E517" s="12"/>
      <c r="F517" s="12"/>
    </row>
    <row r="518" spans="1:6" x14ac:dyDescent="0.55000000000000004">
      <c r="A518" s="13"/>
      <c r="B518" s="12"/>
      <c r="C518" s="12"/>
      <c r="D518" s="12"/>
      <c r="E518" s="12"/>
      <c r="F518" s="12"/>
    </row>
    <row r="519" spans="1:6" x14ac:dyDescent="0.55000000000000004">
      <c r="A519" s="13" t="s">
        <v>84</v>
      </c>
      <c r="B519" s="12"/>
      <c r="C519" s="12"/>
      <c r="D519" s="12"/>
      <c r="E519" s="12"/>
      <c r="F519" s="12"/>
    </row>
    <row r="520" spans="1:6" x14ac:dyDescent="0.55000000000000004">
      <c r="A520" s="13" t="s">
        <v>85</v>
      </c>
      <c r="B520" s="12"/>
      <c r="C520" s="12"/>
      <c r="D520" s="12"/>
      <c r="E520" s="12"/>
      <c r="F520" s="12"/>
    </row>
    <row r="521" spans="1:6" x14ac:dyDescent="0.55000000000000004">
      <c r="A521" s="13" t="s">
        <v>72</v>
      </c>
      <c r="B521" s="12"/>
      <c r="C521" s="12"/>
      <c r="D521" s="12"/>
      <c r="E521" s="12"/>
      <c r="F521" s="12"/>
    </row>
    <row r="522" spans="1:6" x14ac:dyDescent="0.55000000000000004">
      <c r="A522" s="13" t="s">
        <v>73</v>
      </c>
      <c r="B522" s="12"/>
      <c r="C522" s="12"/>
      <c r="D522" s="12"/>
      <c r="E522" s="12"/>
      <c r="F522" s="12"/>
    </row>
    <row r="523" spans="1:6" x14ac:dyDescent="0.55000000000000004">
      <c r="A523" s="13" t="s">
        <v>82</v>
      </c>
      <c r="B523" s="12"/>
      <c r="C523" s="12"/>
      <c r="D523" s="12"/>
      <c r="E523" s="12"/>
      <c r="F523" s="12"/>
    </row>
    <row r="524" spans="1:6" x14ac:dyDescent="0.55000000000000004">
      <c r="A524" s="13"/>
      <c r="B524" s="12"/>
      <c r="C524" s="12"/>
      <c r="D524" s="12"/>
      <c r="E524" s="12"/>
      <c r="F524" s="12"/>
    </row>
    <row r="525" spans="1:6" x14ac:dyDescent="0.55000000000000004">
      <c r="A525" s="13" t="s">
        <v>86</v>
      </c>
      <c r="B525" s="12" t="s">
        <v>87</v>
      </c>
      <c r="C525" s="12" t="s">
        <v>88</v>
      </c>
      <c r="D525" s="12" t="s">
        <v>89</v>
      </c>
      <c r="E525" s="12" t="s">
        <v>79</v>
      </c>
      <c r="F525" s="12" t="s">
        <v>72</v>
      </c>
    </row>
    <row r="526" spans="1:6" x14ac:dyDescent="0.55000000000000004">
      <c r="A526" s="13" t="s">
        <v>90</v>
      </c>
      <c r="B526" s="12">
        <v>10467</v>
      </c>
      <c r="C526" s="12">
        <v>3</v>
      </c>
      <c r="D526" s="12">
        <v>3489</v>
      </c>
      <c r="E526" s="12" t="s">
        <v>352</v>
      </c>
      <c r="F526" s="12" t="s">
        <v>315</v>
      </c>
    </row>
    <row r="527" spans="1:6" x14ac:dyDescent="0.55000000000000004">
      <c r="A527" s="13" t="s">
        <v>93</v>
      </c>
      <c r="B527" s="12">
        <v>72.59</v>
      </c>
      <c r="C527" s="12">
        <v>8</v>
      </c>
      <c r="D527" s="12">
        <v>9.0739999999999998</v>
      </c>
      <c r="E527" s="12"/>
      <c r="F527" s="12"/>
    </row>
    <row r="528" spans="1:6" x14ac:dyDescent="0.55000000000000004">
      <c r="A528" s="13" t="s">
        <v>94</v>
      </c>
      <c r="B528" s="12">
        <v>10539</v>
      </c>
      <c r="C528" s="12">
        <v>11</v>
      </c>
      <c r="D528" s="12"/>
      <c r="E528" s="12"/>
      <c r="F528" s="12"/>
    </row>
    <row r="529" spans="1:9" x14ac:dyDescent="0.55000000000000004">
      <c r="A529" s="13"/>
      <c r="B529" s="12"/>
      <c r="C529" s="12"/>
      <c r="D529" s="12"/>
      <c r="E529" s="12"/>
      <c r="F529" s="12"/>
    </row>
    <row r="530" spans="1:9" x14ac:dyDescent="0.55000000000000004">
      <c r="A530" s="13" t="s">
        <v>95</v>
      </c>
      <c r="B530" s="12"/>
      <c r="C530" s="12"/>
      <c r="D530" s="12"/>
      <c r="E530" s="12"/>
      <c r="F530" s="12"/>
    </row>
    <row r="531" spans="1:9" x14ac:dyDescent="0.55000000000000004">
      <c r="A531" s="13" t="s">
        <v>96</v>
      </c>
      <c r="B531" s="12">
        <v>4</v>
      </c>
      <c r="C531" s="12"/>
      <c r="D531" s="12"/>
      <c r="E531" s="12"/>
      <c r="F531" s="12"/>
    </row>
    <row r="532" spans="1:9" x14ac:dyDescent="0.55000000000000004">
      <c r="A532" s="13" t="s">
        <v>97</v>
      </c>
      <c r="B532" s="12">
        <v>12</v>
      </c>
      <c r="C532" s="12"/>
      <c r="D532" s="12"/>
      <c r="E532" s="12"/>
      <c r="F532" s="12"/>
    </row>
    <row r="534" spans="1:9" x14ac:dyDescent="0.55000000000000004">
      <c r="A534" s="14" t="s">
        <v>98</v>
      </c>
    </row>
    <row r="535" spans="1:9" x14ac:dyDescent="0.55000000000000004">
      <c r="A535" s="13" t="s">
        <v>99</v>
      </c>
      <c r="B535" s="12">
        <v>1</v>
      </c>
      <c r="C535" s="12"/>
      <c r="D535" s="12"/>
      <c r="E535" s="12"/>
      <c r="F535" s="12"/>
      <c r="G535" s="12"/>
      <c r="H535" s="12"/>
      <c r="I535" s="12"/>
    </row>
    <row r="536" spans="1:9" x14ac:dyDescent="0.55000000000000004">
      <c r="A536" s="13" t="s">
        <v>100</v>
      </c>
      <c r="B536" s="12">
        <v>3</v>
      </c>
      <c r="C536" s="12"/>
      <c r="D536" s="12"/>
      <c r="E536" s="12"/>
      <c r="F536" s="12"/>
      <c r="G536" s="12"/>
      <c r="H536" s="12"/>
      <c r="I536" s="12"/>
    </row>
    <row r="537" spans="1:9" x14ac:dyDescent="0.55000000000000004">
      <c r="A537" s="13" t="s">
        <v>101</v>
      </c>
      <c r="B537" s="12">
        <v>0.05</v>
      </c>
      <c r="C537" s="12"/>
      <c r="D537" s="12"/>
      <c r="E537" s="12"/>
      <c r="F537" s="12"/>
      <c r="G537" s="12"/>
      <c r="H537" s="12"/>
      <c r="I537" s="12"/>
    </row>
    <row r="538" spans="1:9" x14ac:dyDescent="0.55000000000000004">
      <c r="A538" s="13"/>
      <c r="B538" s="12"/>
      <c r="C538" s="12"/>
      <c r="D538" s="12"/>
      <c r="E538" s="12"/>
      <c r="F538" s="12"/>
      <c r="G538" s="12"/>
      <c r="H538" s="12"/>
      <c r="I538" s="12"/>
    </row>
    <row r="539" spans="1:9" x14ac:dyDescent="0.55000000000000004">
      <c r="A539" s="13" t="s">
        <v>102</v>
      </c>
      <c r="B539" s="12" t="s">
        <v>103</v>
      </c>
      <c r="C539" s="12" t="s">
        <v>104</v>
      </c>
      <c r="D539" s="12" t="s">
        <v>105</v>
      </c>
      <c r="E539" s="12" t="s">
        <v>106</v>
      </c>
      <c r="F539" s="12" t="s">
        <v>107</v>
      </c>
      <c r="G539" s="12" t="s">
        <v>108</v>
      </c>
      <c r="H539" s="12"/>
      <c r="I539" s="12"/>
    </row>
    <row r="540" spans="1:9" x14ac:dyDescent="0.55000000000000004">
      <c r="A540" s="13" t="s">
        <v>353</v>
      </c>
      <c r="B540" s="12">
        <v>46.04</v>
      </c>
      <c r="C540" s="12" t="s">
        <v>354</v>
      </c>
      <c r="D540" s="12" t="s">
        <v>76</v>
      </c>
      <c r="E540" s="12" t="s">
        <v>312</v>
      </c>
      <c r="F540" s="12" t="s">
        <v>311</v>
      </c>
      <c r="G540" s="12" t="s">
        <v>39</v>
      </c>
      <c r="H540" s="12" t="s">
        <v>305</v>
      </c>
      <c r="I540" s="12"/>
    </row>
    <row r="541" spans="1:9" x14ac:dyDescent="0.55000000000000004">
      <c r="A541" s="13" t="s">
        <v>355</v>
      </c>
      <c r="B541" s="12">
        <v>61.45</v>
      </c>
      <c r="C541" s="12" t="s">
        <v>356</v>
      </c>
      <c r="D541" s="12" t="s">
        <v>76</v>
      </c>
      <c r="E541" s="12" t="s">
        <v>312</v>
      </c>
      <c r="F541" s="12" t="s">
        <v>311</v>
      </c>
      <c r="G541" s="12" t="s">
        <v>40</v>
      </c>
      <c r="H541" s="12" t="s">
        <v>306</v>
      </c>
      <c r="I541" s="12"/>
    </row>
    <row r="542" spans="1:9" x14ac:dyDescent="0.55000000000000004">
      <c r="A542" s="13" t="s">
        <v>357</v>
      </c>
      <c r="B542" s="12">
        <v>79.72</v>
      </c>
      <c r="C542" s="12" t="s">
        <v>358</v>
      </c>
      <c r="D542" s="12" t="s">
        <v>76</v>
      </c>
      <c r="E542" s="12" t="s">
        <v>312</v>
      </c>
      <c r="F542" s="12" t="s">
        <v>311</v>
      </c>
      <c r="G542" s="12" t="s">
        <v>41</v>
      </c>
      <c r="H542" s="12" t="s">
        <v>292</v>
      </c>
      <c r="I542" s="12"/>
    </row>
    <row r="543" spans="1:9" x14ac:dyDescent="0.55000000000000004">
      <c r="A543" s="13"/>
      <c r="B543" s="12"/>
      <c r="C543" s="12"/>
      <c r="D543" s="12"/>
      <c r="E543" s="12"/>
      <c r="F543" s="12"/>
      <c r="G543" s="12"/>
      <c r="H543" s="12"/>
      <c r="I543" s="12"/>
    </row>
    <row r="544" spans="1:9" x14ac:dyDescent="0.55000000000000004">
      <c r="A544" s="13" t="s">
        <v>117</v>
      </c>
      <c r="B544" s="12" t="s">
        <v>118</v>
      </c>
      <c r="C544" s="12" t="s">
        <v>119</v>
      </c>
      <c r="D544" s="12" t="s">
        <v>103</v>
      </c>
      <c r="E544" s="12" t="s">
        <v>120</v>
      </c>
      <c r="F544" s="12" t="s">
        <v>121</v>
      </c>
      <c r="G544" s="12" t="s">
        <v>122</v>
      </c>
      <c r="H544" s="12" t="s">
        <v>123</v>
      </c>
      <c r="I544" s="12" t="s">
        <v>88</v>
      </c>
    </row>
    <row r="545" spans="1:9" x14ac:dyDescent="0.55000000000000004">
      <c r="A545" s="13" t="s">
        <v>353</v>
      </c>
      <c r="B545" s="12">
        <v>100</v>
      </c>
      <c r="C545" s="12">
        <v>53.96</v>
      </c>
      <c r="D545" s="12">
        <v>46.04</v>
      </c>
      <c r="E545" s="12">
        <v>2.4590000000000001</v>
      </c>
      <c r="F545" s="12">
        <v>3</v>
      </c>
      <c r="G545" s="12">
        <v>3</v>
      </c>
      <c r="H545" s="12">
        <v>18.72</v>
      </c>
      <c r="I545" s="12">
        <v>8</v>
      </c>
    </row>
    <row r="546" spans="1:9" x14ac:dyDescent="0.55000000000000004">
      <c r="A546" s="13" t="s">
        <v>355</v>
      </c>
      <c r="B546" s="12">
        <v>100</v>
      </c>
      <c r="C546" s="12">
        <v>38.549999999999997</v>
      </c>
      <c r="D546" s="12">
        <v>61.45</v>
      </c>
      <c r="E546" s="12">
        <v>2.4590000000000001</v>
      </c>
      <c r="F546" s="12">
        <v>3</v>
      </c>
      <c r="G546" s="12">
        <v>3</v>
      </c>
      <c r="H546" s="12">
        <v>24.98</v>
      </c>
      <c r="I546" s="12">
        <v>8</v>
      </c>
    </row>
    <row r="547" spans="1:9" x14ac:dyDescent="0.55000000000000004">
      <c r="A547" s="13" t="s">
        <v>357</v>
      </c>
      <c r="B547" s="12">
        <v>100</v>
      </c>
      <c r="C547" s="12">
        <v>20.28</v>
      </c>
      <c r="D547" s="12">
        <v>79.72</v>
      </c>
      <c r="E547" s="12">
        <v>2.4590000000000001</v>
      </c>
      <c r="F547" s="12">
        <v>3</v>
      </c>
      <c r="G547" s="12">
        <v>3</v>
      </c>
      <c r="H547" s="12">
        <v>32.409999999999997</v>
      </c>
      <c r="I547" s="12">
        <v>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D984-725F-4058-B8C7-1E9E8258E736}">
  <dimension ref="A1:A48"/>
  <sheetViews>
    <sheetView topLeftCell="A101" workbookViewId="0">
      <selection activeCell="Z46" sqref="Z46"/>
    </sheetView>
  </sheetViews>
  <sheetFormatPr defaultRowHeight="14.4" x14ac:dyDescent="0.55000000000000004"/>
  <sheetData>
    <row r="1" spans="1:1" ht="23.1" x14ac:dyDescent="0.85">
      <c r="A1" s="19" t="s">
        <v>359</v>
      </c>
    </row>
    <row r="3" spans="1:1" x14ac:dyDescent="0.55000000000000004">
      <c r="A3" s="1" t="s">
        <v>289</v>
      </c>
    </row>
    <row r="46" spans="1:1" ht="23.1" x14ac:dyDescent="0.85">
      <c r="A46" s="19" t="s">
        <v>360</v>
      </c>
    </row>
    <row r="48" spans="1:1" x14ac:dyDescent="0.55000000000000004">
      <c r="A48" s="1" t="s">
        <v>289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FADC0-22F4-4DAE-B623-FB1DAF79D91E}">
  <dimension ref="A1:AR427"/>
  <sheetViews>
    <sheetView topLeftCell="A427" zoomScale="85" zoomScaleNormal="85" workbookViewId="0">
      <selection activeCell="O20" sqref="O20"/>
    </sheetView>
  </sheetViews>
  <sheetFormatPr defaultRowHeight="14.4" x14ac:dyDescent="0.55000000000000004"/>
  <sheetData>
    <row r="1" spans="1:13" ht="23.1" x14ac:dyDescent="0.85">
      <c r="A1" s="19" t="s">
        <v>428</v>
      </c>
    </row>
    <row r="3" spans="1:13" x14ac:dyDescent="0.55000000000000004">
      <c r="A3" s="1" t="s">
        <v>373</v>
      </c>
    </row>
    <row r="4" spans="1:13" x14ac:dyDescent="0.55000000000000004">
      <c r="A4" s="1" t="s">
        <v>433</v>
      </c>
    </row>
    <row r="6" spans="1:13" x14ac:dyDescent="0.55000000000000004">
      <c r="A6" t="s">
        <v>361</v>
      </c>
      <c r="B6" t="s">
        <v>362</v>
      </c>
      <c r="C6" t="s">
        <v>363</v>
      </c>
      <c r="D6" t="s">
        <v>364</v>
      </c>
      <c r="E6" t="s">
        <v>365</v>
      </c>
      <c r="F6" t="s">
        <v>366</v>
      </c>
      <c r="G6" t="s">
        <v>367</v>
      </c>
      <c r="H6" t="s">
        <v>368</v>
      </c>
      <c r="I6">
        <v>0</v>
      </c>
      <c r="J6" t="s">
        <v>369</v>
      </c>
      <c r="K6" t="s">
        <v>370</v>
      </c>
      <c r="L6" t="s">
        <v>371</v>
      </c>
      <c r="M6">
        <v>0</v>
      </c>
    </row>
    <row r="7" spans="1:13" x14ac:dyDescent="0.55000000000000004">
      <c r="A7" t="s">
        <v>361</v>
      </c>
      <c r="B7" t="s">
        <v>362</v>
      </c>
      <c r="C7" t="s">
        <v>363</v>
      </c>
      <c r="D7" t="s">
        <v>364</v>
      </c>
      <c r="E7" t="s">
        <v>365</v>
      </c>
      <c r="F7" t="s">
        <v>366</v>
      </c>
      <c r="G7" t="s">
        <v>367</v>
      </c>
      <c r="H7" t="s">
        <v>368</v>
      </c>
      <c r="I7">
        <v>-0.1</v>
      </c>
      <c r="J7" t="s">
        <v>369</v>
      </c>
      <c r="K7">
        <v>-5</v>
      </c>
      <c r="L7" t="s">
        <v>371</v>
      </c>
      <c r="M7">
        <v>0</v>
      </c>
    </row>
    <row r="8" spans="1:13" x14ac:dyDescent="0.55000000000000004">
      <c r="A8" t="s">
        <v>361</v>
      </c>
      <c r="B8" t="s">
        <v>362</v>
      </c>
      <c r="C8" t="s">
        <v>363</v>
      </c>
      <c r="D8" t="s">
        <v>364</v>
      </c>
      <c r="E8" t="s">
        <v>365</v>
      </c>
      <c r="F8" t="s">
        <v>366</v>
      </c>
      <c r="G8" t="s">
        <v>367</v>
      </c>
      <c r="H8" t="s">
        <v>368</v>
      </c>
      <c r="I8">
        <v>-5</v>
      </c>
      <c r="J8" t="s">
        <v>369</v>
      </c>
      <c r="K8">
        <v>-5.5</v>
      </c>
      <c r="L8" t="s">
        <v>371</v>
      </c>
      <c r="M8">
        <v>1</v>
      </c>
    </row>
    <row r="9" spans="1:13" x14ac:dyDescent="0.55000000000000004">
      <c r="A9" t="s">
        <v>361</v>
      </c>
      <c r="B9" t="s">
        <v>362</v>
      </c>
      <c r="C9" t="s">
        <v>363</v>
      </c>
      <c r="D9" t="s">
        <v>364</v>
      </c>
      <c r="E9" t="s">
        <v>365</v>
      </c>
      <c r="F9" t="s">
        <v>366</v>
      </c>
      <c r="G9" t="s">
        <v>367</v>
      </c>
      <c r="H9" t="s">
        <v>368</v>
      </c>
      <c r="I9">
        <v>-5.5</v>
      </c>
      <c r="J9" t="s">
        <v>369</v>
      </c>
      <c r="K9">
        <v>-6</v>
      </c>
      <c r="L9" t="s">
        <v>371</v>
      </c>
      <c r="M9">
        <v>23</v>
      </c>
    </row>
    <row r="10" spans="1:13" x14ac:dyDescent="0.55000000000000004">
      <c r="A10" t="s">
        <v>361</v>
      </c>
      <c r="B10" t="s">
        <v>362</v>
      </c>
      <c r="C10" t="s">
        <v>363</v>
      </c>
      <c r="D10" t="s">
        <v>364</v>
      </c>
      <c r="E10" t="s">
        <v>365</v>
      </c>
      <c r="F10" t="s">
        <v>366</v>
      </c>
      <c r="G10" t="s">
        <v>367</v>
      </c>
      <c r="H10" t="s">
        <v>368</v>
      </c>
      <c r="I10">
        <v>-6</v>
      </c>
      <c r="J10" t="s">
        <v>369</v>
      </c>
      <c r="K10">
        <v>-6.5</v>
      </c>
      <c r="L10" t="s">
        <v>371</v>
      </c>
      <c r="M10">
        <v>429</v>
      </c>
    </row>
    <row r="11" spans="1:13" x14ac:dyDescent="0.55000000000000004">
      <c r="A11" t="s">
        <v>361</v>
      </c>
      <c r="B11" t="s">
        <v>362</v>
      </c>
      <c r="C11" t="s">
        <v>363</v>
      </c>
      <c r="D11" t="s">
        <v>364</v>
      </c>
      <c r="E11" t="s">
        <v>365</v>
      </c>
      <c r="F11" t="s">
        <v>366</v>
      </c>
      <c r="G11" t="s">
        <v>367</v>
      </c>
      <c r="H11" t="s">
        <v>368</v>
      </c>
      <c r="I11">
        <v>-6.5</v>
      </c>
      <c r="J11" t="s">
        <v>369</v>
      </c>
      <c r="K11">
        <v>-7</v>
      </c>
      <c r="L11" t="s">
        <v>371</v>
      </c>
      <c r="M11">
        <v>4933</v>
      </c>
    </row>
    <row r="12" spans="1:13" x14ac:dyDescent="0.55000000000000004">
      <c r="A12" t="s">
        <v>361</v>
      </c>
      <c r="B12" t="s">
        <v>362</v>
      </c>
      <c r="C12" t="s">
        <v>363</v>
      </c>
      <c r="D12" t="s">
        <v>364</v>
      </c>
      <c r="E12" t="s">
        <v>365</v>
      </c>
      <c r="F12" t="s">
        <v>366</v>
      </c>
      <c r="G12" t="s">
        <v>367</v>
      </c>
      <c r="H12" t="s">
        <v>368</v>
      </c>
      <c r="I12">
        <v>-7</v>
      </c>
      <c r="J12" t="s">
        <v>369</v>
      </c>
      <c r="K12">
        <v>-7.5</v>
      </c>
      <c r="L12" t="s">
        <v>371</v>
      </c>
      <c r="M12">
        <v>35151</v>
      </c>
    </row>
    <row r="13" spans="1:13" x14ac:dyDescent="0.55000000000000004">
      <c r="A13" t="s">
        <v>361</v>
      </c>
      <c r="B13" t="s">
        <v>362</v>
      </c>
      <c r="C13" t="s">
        <v>363</v>
      </c>
      <c r="D13" t="s">
        <v>364</v>
      </c>
      <c r="E13" t="s">
        <v>365</v>
      </c>
      <c r="F13" t="s">
        <v>366</v>
      </c>
      <c r="G13" t="s">
        <v>367</v>
      </c>
      <c r="H13" t="s">
        <v>368</v>
      </c>
      <c r="I13">
        <v>-7.5</v>
      </c>
      <c r="J13" t="s">
        <v>369</v>
      </c>
      <c r="K13">
        <v>-8</v>
      </c>
      <c r="L13" t="s">
        <v>371</v>
      </c>
      <c r="M13">
        <v>161758</v>
      </c>
    </row>
    <row r="14" spans="1:13" x14ac:dyDescent="0.55000000000000004">
      <c r="A14" t="s">
        <v>361</v>
      </c>
      <c r="B14" t="s">
        <v>362</v>
      </c>
      <c r="C14" t="s">
        <v>363</v>
      </c>
      <c r="D14" t="s">
        <v>364</v>
      </c>
      <c r="E14" t="s">
        <v>365</v>
      </c>
      <c r="F14" t="s">
        <v>366</v>
      </c>
      <c r="G14" t="s">
        <v>367</v>
      </c>
      <c r="H14" t="s">
        <v>368</v>
      </c>
      <c r="I14">
        <v>-8</v>
      </c>
      <c r="J14" t="s">
        <v>369</v>
      </c>
      <c r="K14">
        <v>-8.5</v>
      </c>
      <c r="L14" t="s">
        <v>371</v>
      </c>
      <c r="M14">
        <v>496071</v>
      </c>
    </row>
    <row r="15" spans="1:13" x14ac:dyDescent="0.55000000000000004">
      <c r="A15" t="s">
        <v>361</v>
      </c>
      <c r="B15" t="s">
        <v>362</v>
      </c>
      <c r="C15" t="s">
        <v>363</v>
      </c>
      <c r="D15" t="s">
        <v>364</v>
      </c>
      <c r="E15" t="s">
        <v>365</v>
      </c>
      <c r="F15" t="s">
        <v>366</v>
      </c>
      <c r="G15" t="s">
        <v>367</v>
      </c>
      <c r="H15" t="s">
        <v>368</v>
      </c>
      <c r="I15">
        <v>-8.5</v>
      </c>
      <c r="J15" t="s">
        <v>369</v>
      </c>
      <c r="K15">
        <v>-9</v>
      </c>
      <c r="L15" t="s">
        <v>371</v>
      </c>
      <c r="M15">
        <v>981077</v>
      </c>
    </row>
    <row r="16" spans="1:13" x14ac:dyDescent="0.55000000000000004">
      <c r="A16" t="s">
        <v>361</v>
      </c>
      <c r="B16" t="s">
        <v>362</v>
      </c>
      <c r="C16" t="s">
        <v>363</v>
      </c>
      <c r="D16" t="s">
        <v>364</v>
      </c>
      <c r="E16" t="s">
        <v>365</v>
      </c>
      <c r="F16" t="s">
        <v>366</v>
      </c>
      <c r="G16" t="s">
        <v>367</v>
      </c>
      <c r="H16" t="s">
        <v>368</v>
      </c>
      <c r="I16">
        <v>-9</v>
      </c>
      <c r="J16" t="s">
        <v>369</v>
      </c>
      <c r="K16">
        <v>-9.5</v>
      </c>
      <c r="L16" t="s">
        <v>371</v>
      </c>
      <c r="M16">
        <v>1256100</v>
      </c>
    </row>
    <row r="17" spans="1:13" x14ac:dyDescent="0.55000000000000004">
      <c r="A17" t="s">
        <v>361</v>
      </c>
      <c r="B17" t="s">
        <v>362</v>
      </c>
      <c r="C17" t="s">
        <v>363</v>
      </c>
      <c r="D17" t="s">
        <v>364</v>
      </c>
      <c r="E17" t="s">
        <v>365</v>
      </c>
      <c r="F17" t="s">
        <v>366</v>
      </c>
      <c r="G17" t="s">
        <v>367</v>
      </c>
      <c r="H17" t="s">
        <v>368</v>
      </c>
      <c r="I17">
        <v>-9.5</v>
      </c>
      <c r="J17" t="s">
        <v>369</v>
      </c>
      <c r="K17">
        <v>-10</v>
      </c>
      <c r="L17" t="s">
        <v>371</v>
      </c>
      <c r="M17">
        <v>1065353</v>
      </c>
    </row>
    <row r="18" spans="1:13" x14ac:dyDescent="0.55000000000000004">
      <c r="A18" t="s">
        <v>361</v>
      </c>
      <c r="B18" t="s">
        <v>362</v>
      </c>
      <c r="C18" t="s">
        <v>363</v>
      </c>
      <c r="D18" t="s">
        <v>364</v>
      </c>
      <c r="E18" t="s">
        <v>365</v>
      </c>
      <c r="F18" t="s">
        <v>366</v>
      </c>
      <c r="G18" t="s">
        <v>367</v>
      </c>
      <c r="H18" t="s">
        <v>368</v>
      </c>
      <c r="I18">
        <v>-10</v>
      </c>
      <c r="J18" t="s">
        <v>369</v>
      </c>
      <c r="K18">
        <v>-10.5</v>
      </c>
      <c r="L18" t="s">
        <v>371</v>
      </c>
      <c r="M18">
        <v>600067</v>
      </c>
    </row>
    <row r="19" spans="1:13" x14ac:dyDescent="0.55000000000000004">
      <c r="A19" t="s">
        <v>361</v>
      </c>
      <c r="B19" t="s">
        <v>362</v>
      </c>
      <c r="C19" t="s">
        <v>363</v>
      </c>
      <c r="D19" t="s">
        <v>364</v>
      </c>
      <c r="E19" t="s">
        <v>365</v>
      </c>
      <c r="F19" t="s">
        <v>366</v>
      </c>
      <c r="G19" t="s">
        <v>367</v>
      </c>
      <c r="H19" t="s">
        <v>368</v>
      </c>
      <c r="I19">
        <v>-10.5</v>
      </c>
      <c r="J19" t="s">
        <v>369</v>
      </c>
      <c r="K19">
        <v>-11</v>
      </c>
      <c r="L19" t="s">
        <v>371</v>
      </c>
      <c r="M19">
        <v>219041</v>
      </c>
    </row>
    <row r="20" spans="1:13" x14ac:dyDescent="0.55000000000000004">
      <c r="A20" t="s">
        <v>361</v>
      </c>
      <c r="B20" t="s">
        <v>362</v>
      </c>
      <c r="C20" t="s">
        <v>363</v>
      </c>
      <c r="D20" t="s">
        <v>364</v>
      </c>
      <c r="E20" t="s">
        <v>365</v>
      </c>
      <c r="F20" t="s">
        <v>366</v>
      </c>
      <c r="G20" t="s">
        <v>367</v>
      </c>
      <c r="H20" t="s">
        <v>368</v>
      </c>
      <c r="I20">
        <v>-11</v>
      </c>
      <c r="J20" t="s">
        <v>369</v>
      </c>
      <c r="K20">
        <v>-11.5</v>
      </c>
      <c r="L20" t="s">
        <v>371</v>
      </c>
      <c r="M20">
        <v>52501</v>
      </c>
    </row>
    <row r="21" spans="1:13" x14ac:dyDescent="0.55000000000000004">
      <c r="A21" t="s">
        <v>361</v>
      </c>
      <c r="B21" t="s">
        <v>362</v>
      </c>
      <c r="C21" t="s">
        <v>363</v>
      </c>
      <c r="D21" t="s">
        <v>364</v>
      </c>
      <c r="E21" t="s">
        <v>365</v>
      </c>
      <c r="F21" t="s">
        <v>366</v>
      </c>
      <c r="G21" t="s">
        <v>367</v>
      </c>
      <c r="H21" t="s">
        <v>368</v>
      </c>
      <c r="I21">
        <v>-11.5</v>
      </c>
      <c r="J21" t="s">
        <v>369</v>
      </c>
      <c r="K21">
        <v>-12</v>
      </c>
      <c r="L21" t="s">
        <v>371</v>
      </c>
      <c r="M21">
        <v>8228</v>
      </c>
    </row>
    <row r="22" spans="1:13" x14ac:dyDescent="0.55000000000000004">
      <c r="A22" t="s">
        <v>361</v>
      </c>
      <c r="B22" t="s">
        <v>362</v>
      </c>
      <c r="C22" t="s">
        <v>363</v>
      </c>
      <c r="D22" t="s">
        <v>364</v>
      </c>
      <c r="E22" t="s">
        <v>365</v>
      </c>
      <c r="F22" t="s">
        <v>366</v>
      </c>
      <c r="G22" t="s">
        <v>367</v>
      </c>
      <c r="H22" t="s">
        <v>368</v>
      </c>
      <c r="I22">
        <v>-12</v>
      </c>
      <c r="J22" t="s">
        <v>369</v>
      </c>
      <c r="K22">
        <v>-12.5</v>
      </c>
      <c r="L22" t="s">
        <v>371</v>
      </c>
      <c r="M22">
        <v>877</v>
      </c>
    </row>
    <row r="23" spans="1:13" x14ac:dyDescent="0.55000000000000004">
      <c r="A23" t="s">
        <v>361</v>
      </c>
      <c r="B23" t="s">
        <v>362</v>
      </c>
      <c r="C23" t="s">
        <v>363</v>
      </c>
      <c r="D23" t="s">
        <v>364</v>
      </c>
      <c r="E23" t="s">
        <v>365</v>
      </c>
      <c r="F23" t="s">
        <v>366</v>
      </c>
      <c r="G23" t="s">
        <v>367</v>
      </c>
      <c r="H23" t="s">
        <v>368</v>
      </c>
      <c r="I23">
        <v>-12.5</v>
      </c>
      <c r="J23" t="s">
        <v>369</v>
      </c>
      <c r="K23">
        <v>-13</v>
      </c>
      <c r="L23" t="s">
        <v>371</v>
      </c>
      <c r="M23">
        <v>64</v>
      </c>
    </row>
    <row r="24" spans="1:13" x14ac:dyDescent="0.55000000000000004">
      <c r="A24" t="s">
        <v>361</v>
      </c>
      <c r="B24" t="s">
        <v>362</v>
      </c>
      <c r="C24" t="s">
        <v>363</v>
      </c>
      <c r="D24" t="s">
        <v>364</v>
      </c>
      <c r="E24" t="s">
        <v>365</v>
      </c>
      <c r="F24" t="s">
        <v>366</v>
      </c>
      <c r="G24" t="s">
        <v>367</v>
      </c>
      <c r="H24" t="s">
        <v>368</v>
      </c>
      <c r="I24">
        <v>-13</v>
      </c>
      <c r="J24" t="s">
        <v>369</v>
      </c>
      <c r="K24">
        <v>-13.5</v>
      </c>
      <c r="L24" t="s">
        <v>371</v>
      </c>
      <c r="M24">
        <v>7</v>
      </c>
    </row>
    <row r="25" spans="1:13" x14ac:dyDescent="0.55000000000000004">
      <c r="A25" t="s">
        <v>361</v>
      </c>
      <c r="B25" t="s">
        <v>362</v>
      </c>
      <c r="C25" t="s">
        <v>363</v>
      </c>
      <c r="D25" t="s">
        <v>364</v>
      </c>
      <c r="E25" t="s">
        <v>365</v>
      </c>
      <c r="F25" t="s">
        <v>366</v>
      </c>
      <c r="G25" t="s">
        <v>367</v>
      </c>
      <c r="H25" t="s">
        <v>368</v>
      </c>
      <c r="I25">
        <v>-13.5</v>
      </c>
      <c r="J25" t="s">
        <v>369</v>
      </c>
      <c r="K25">
        <v>-14</v>
      </c>
      <c r="L25" t="s">
        <v>371</v>
      </c>
      <c r="M25">
        <v>3</v>
      </c>
    </row>
    <row r="26" spans="1:13" x14ac:dyDescent="0.55000000000000004">
      <c r="A26" t="s">
        <v>361</v>
      </c>
      <c r="B26" t="s">
        <v>362</v>
      </c>
      <c r="C26" t="s">
        <v>363</v>
      </c>
      <c r="D26" t="s">
        <v>364</v>
      </c>
      <c r="E26" t="s">
        <v>365</v>
      </c>
      <c r="F26" t="s">
        <v>366</v>
      </c>
      <c r="G26" t="s">
        <v>367</v>
      </c>
      <c r="H26" t="s">
        <v>368</v>
      </c>
      <c r="I26">
        <v>-14</v>
      </c>
      <c r="J26" t="s">
        <v>369</v>
      </c>
      <c r="K26">
        <v>-14.5</v>
      </c>
      <c r="L26" t="s">
        <v>371</v>
      </c>
      <c r="M26">
        <v>1</v>
      </c>
    </row>
    <row r="27" spans="1:13" x14ac:dyDescent="0.55000000000000004">
      <c r="A27" t="s">
        <v>361</v>
      </c>
      <c r="B27" t="s">
        <v>362</v>
      </c>
      <c r="C27" t="s">
        <v>363</v>
      </c>
      <c r="D27" t="s">
        <v>364</v>
      </c>
      <c r="E27" t="s">
        <v>365</v>
      </c>
      <c r="F27" t="s">
        <v>366</v>
      </c>
      <c r="G27" t="s">
        <v>367</v>
      </c>
      <c r="H27" t="s">
        <v>368</v>
      </c>
      <c r="I27">
        <v>-14.5</v>
      </c>
      <c r="J27" t="s">
        <v>369</v>
      </c>
      <c r="K27">
        <v>-15</v>
      </c>
      <c r="L27" t="s">
        <v>371</v>
      </c>
      <c r="M27">
        <v>0</v>
      </c>
    </row>
    <row r="28" spans="1:13" x14ac:dyDescent="0.55000000000000004">
      <c r="A28" t="s">
        <v>361</v>
      </c>
      <c r="B28" t="s">
        <v>362</v>
      </c>
      <c r="C28" t="s">
        <v>363</v>
      </c>
      <c r="D28" t="s">
        <v>364</v>
      </c>
      <c r="E28" t="s">
        <v>365</v>
      </c>
      <c r="F28" t="s">
        <v>366</v>
      </c>
      <c r="G28" t="s">
        <v>367</v>
      </c>
      <c r="H28" t="s">
        <v>368</v>
      </c>
      <c r="I28">
        <v>-15</v>
      </c>
      <c r="J28" t="s">
        <v>369</v>
      </c>
      <c r="K28">
        <v>-20</v>
      </c>
      <c r="L28" t="s">
        <v>371</v>
      </c>
      <c r="M28">
        <v>0</v>
      </c>
    </row>
    <row r="29" spans="1:13" x14ac:dyDescent="0.55000000000000004">
      <c r="A29" t="s">
        <v>361</v>
      </c>
      <c r="B29" t="s">
        <v>362</v>
      </c>
      <c r="C29" t="s">
        <v>363</v>
      </c>
      <c r="D29" t="s">
        <v>364</v>
      </c>
      <c r="E29" t="s">
        <v>365</v>
      </c>
      <c r="F29" t="s">
        <v>366</v>
      </c>
      <c r="G29" t="s">
        <v>367</v>
      </c>
      <c r="H29" t="s">
        <v>368</v>
      </c>
      <c r="I29">
        <v>-20</v>
      </c>
      <c r="J29" t="s">
        <v>369</v>
      </c>
      <c r="K29" t="s">
        <v>372</v>
      </c>
    </row>
    <row r="31" spans="1:13" ht="23.1" x14ac:dyDescent="0.85">
      <c r="A31" s="19" t="s">
        <v>429</v>
      </c>
    </row>
    <row r="34" spans="1:1" x14ac:dyDescent="0.55000000000000004">
      <c r="A34" s="1" t="s">
        <v>374</v>
      </c>
    </row>
    <row r="66" spans="1:33" x14ac:dyDescent="0.55000000000000004">
      <c r="A66" s="1" t="s">
        <v>247</v>
      </c>
    </row>
    <row r="69" spans="1:33" x14ac:dyDescent="0.55000000000000004">
      <c r="A69" t="s">
        <v>249</v>
      </c>
      <c r="B69" t="s">
        <v>250</v>
      </c>
      <c r="C69" t="s">
        <v>251</v>
      </c>
      <c r="D69" t="s">
        <v>252</v>
      </c>
      <c r="E69" t="s">
        <v>253</v>
      </c>
      <c r="F69" t="s">
        <v>254</v>
      </c>
      <c r="L69" t="s">
        <v>249</v>
      </c>
      <c r="M69" t="s">
        <v>250</v>
      </c>
      <c r="N69" t="s">
        <v>251</v>
      </c>
      <c r="O69" t="s">
        <v>252</v>
      </c>
      <c r="P69" t="s">
        <v>253</v>
      </c>
      <c r="Q69" t="s">
        <v>254</v>
      </c>
      <c r="X69" t="s">
        <v>249</v>
      </c>
      <c r="Y69" t="s">
        <v>250</v>
      </c>
      <c r="Z69" t="s">
        <v>251</v>
      </c>
      <c r="AA69" t="s">
        <v>252</v>
      </c>
      <c r="AB69" t="s">
        <v>253</v>
      </c>
      <c r="AC69" t="s">
        <v>254</v>
      </c>
    </row>
    <row r="70" spans="1:33" x14ac:dyDescent="0.55000000000000004">
      <c r="C70" t="s">
        <v>255</v>
      </c>
      <c r="D70" t="s">
        <v>255</v>
      </c>
      <c r="N70" t="s">
        <v>255</v>
      </c>
      <c r="O70" t="s">
        <v>255</v>
      </c>
      <c r="Z70" t="s">
        <v>255</v>
      </c>
      <c r="AA70" t="s">
        <v>255</v>
      </c>
    </row>
    <row r="71" spans="1:33" x14ac:dyDescent="0.55000000000000004">
      <c r="AD71" t="s">
        <v>283</v>
      </c>
      <c r="AF71" t="s">
        <v>170</v>
      </c>
      <c r="AG71" t="s">
        <v>398</v>
      </c>
    </row>
    <row r="72" spans="1:33" x14ac:dyDescent="0.55000000000000004">
      <c r="G72" t="s">
        <v>283</v>
      </c>
      <c r="I72" t="s">
        <v>170</v>
      </c>
      <c r="J72" t="s">
        <v>398</v>
      </c>
      <c r="R72" t="s">
        <v>283</v>
      </c>
      <c r="T72" t="s">
        <v>170</v>
      </c>
      <c r="U72" t="s">
        <v>398</v>
      </c>
      <c r="X72">
        <v>1</v>
      </c>
      <c r="Y72" t="s">
        <v>234</v>
      </c>
      <c r="Z72">
        <v>22291.915664350799</v>
      </c>
      <c r="AA72">
        <v>22291.915664350799</v>
      </c>
      <c r="AB72">
        <v>8.4308200200000002E-2</v>
      </c>
      <c r="AC72" t="s">
        <v>236</v>
      </c>
      <c r="AD72" t="s">
        <v>375</v>
      </c>
      <c r="AE72">
        <v>22291.915664350799</v>
      </c>
    </row>
    <row r="73" spans="1:33" x14ac:dyDescent="0.55000000000000004">
      <c r="A73">
        <v>1</v>
      </c>
      <c r="B73" t="s">
        <v>234</v>
      </c>
      <c r="C73">
        <v>56135.826672978001</v>
      </c>
      <c r="D73">
        <v>56135.826672978001</v>
      </c>
      <c r="E73">
        <v>0.16032825019999999</v>
      </c>
      <c r="F73" t="s">
        <v>236</v>
      </c>
      <c r="G73" t="s">
        <v>375</v>
      </c>
      <c r="H73">
        <v>56135.826672978001</v>
      </c>
      <c r="L73">
        <v>18</v>
      </c>
      <c r="M73" t="s">
        <v>268</v>
      </c>
      <c r="N73">
        <v>61922.966845448202</v>
      </c>
      <c r="O73">
        <v>61922.966845448202</v>
      </c>
      <c r="P73">
        <v>0.17685676889999999</v>
      </c>
      <c r="Q73" t="s">
        <v>236</v>
      </c>
      <c r="R73" t="s">
        <v>375</v>
      </c>
      <c r="S73">
        <v>61922.966845448202</v>
      </c>
      <c r="X73">
        <v>2</v>
      </c>
      <c r="Y73" t="s">
        <v>237</v>
      </c>
      <c r="Z73">
        <v>1240168.0044598801</v>
      </c>
      <c r="AA73">
        <v>1240168.0044598801</v>
      </c>
      <c r="AB73">
        <v>4.6903251347000001</v>
      </c>
      <c r="AC73" t="s">
        <v>236</v>
      </c>
      <c r="AD73" t="s">
        <v>257</v>
      </c>
      <c r="AE73">
        <v>1240168.0044598801</v>
      </c>
      <c r="AF73">
        <v>1217876.0887955292</v>
      </c>
      <c r="AG73">
        <v>100</v>
      </c>
    </row>
    <row r="74" spans="1:33" x14ac:dyDescent="0.55000000000000004">
      <c r="A74">
        <v>2</v>
      </c>
      <c r="B74" t="s">
        <v>237</v>
      </c>
      <c r="C74">
        <v>1750177.93465936</v>
      </c>
      <c r="D74">
        <v>1750177.93465936</v>
      </c>
      <c r="E74">
        <v>4.9986431566</v>
      </c>
      <c r="F74" t="s">
        <v>236</v>
      </c>
      <c r="G74" t="s">
        <v>257</v>
      </c>
      <c r="H74">
        <v>1750177.93465936</v>
      </c>
      <c r="I74">
        <v>1694042.107986382</v>
      </c>
      <c r="J74">
        <v>100</v>
      </c>
      <c r="L74">
        <v>19</v>
      </c>
      <c r="M74" t="s">
        <v>269</v>
      </c>
      <c r="N74">
        <v>1749465.7321381399</v>
      </c>
      <c r="O74">
        <v>1749465.7321381399</v>
      </c>
      <c r="P74">
        <v>4.9966090513000001</v>
      </c>
      <c r="Q74" t="s">
        <v>236</v>
      </c>
      <c r="R74" t="s">
        <v>257</v>
      </c>
      <c r="S74">
        <v>1749465.7321381399</v>
      </c>
      <c r="T74">
        <v>1687542.7652926918</v>
      </c>
      <c r="X74">
        <v>3</v>
      </c>
      <c r="Y74" t="s">
        <v>238</v>
      </c>
      <c r="Z74">
        <v>187850.67559838601</v>
      </c>
      <c r="AA74">
        <v>187850.67559838601</v>
      </c>
      <c r="AB74">
        <v>0.71045273070000003</v>
      </c>
      <c r="AC74" t="s">
        <v>236</v>
      </c>
      <c r="AD74" t="s">
        <v>379</v>
      </c>
      <c r="AE74">
        <v>187850.67559838601</v>
      </c>
      <c r="AF74">
        <v>165558.75993403522</v>
      </c>
      <c r="AG74">
        <v>13.594056198095789</v>
      </c>
    </row>
    <row r="75" spans="1:33" x14ac:dyDescent="0.55000000000000004">
      <c r="A75">
        <v>3</v>
      </c>
      <c r="B75" t="s">
        <v>238</v>
      </c>
      <c r="C75">
        <v>281930.92340219597</v>
      </c>
      <c r="D75">
        <v>281930.92340219597</v>
      </c>
      <c r="E75">
        <v>0.80521646000000002</v>
      </c>
      <c r="F75" t="s">
        <v>236</v>
      </c>
      <c r="G75" t="s">
        <v>379</v>
      </c>
      <c r="H75">
        <v>281930.92340219597</v>
      </c>
      <c r="I75">
        <v>225795.09672921797</v>
      </c>
      <c r="J75">
        <v>13.328777110364076</v>
      </c>
      <c r="L75">
        <v>20</v>
      </c>
      <c r="M75" t="s">
        <v>270</v>
      </c>
      <c r="N75">
        <v>246871.43235734099</v>
      </c>
      <c r="O75">
        <v>246871.43235734099</v>
      </c>
      <c r="P75">
        <v>0.70508384980000005</v>
      </c>
      <c r="Q75" t="s">
        <v>236</v>
      </c>
      <c r="R75" t="s">
        <v>379</v>
      </c>
      <c r="S75">
        <v>246871.43235734099</v>
      </c>
      <c r="T75">
        <v>184948.46551189281</v>
      </c>
      <c r="U75">
        <v>10.959631324058023</v>
      </c>
      <c r="X75">
        <v>4</v>
      </c>
      <c r="Y75" t="s">
        <v>239</v>
      </c>
      <c r="Z75">
        <v>358635.89568818198</v>
      </c>
      <c r="AA75">
        <v>358635.89568818198</v>
      </c>
      <c r="AB75">
        <v>1.3563637746999999</v>
      </c>
      <c r="AC75" t="s">
        <v>236</v>
      </c>
      <c r="AD75" t="s">
        <v>380</v>
      </c>
      <c r="AE75">
        <v>358635.89568818198</v>
      </c>
      <c r="AF75">
        <v>336343.98002383119</v>
      </c>
      <c r="AG75">
        <v>27.617257873621032</v>
      </c>
    </row>
    <row r="76" spans="1:33" x14ac:dyDescent="0.55000000000000004">
      <c r="A76">
        <v>4</v>
      </c>
      <c r="B76" t="s">
        <v>239</v>
      </c>
      <c r="C76">
        <v>534934.49344228895</v>
      </c>
      <c r="D76">
        <v>534934.49344228895</v>
      </c>
      <c r="E76">
        <v>1.5278141678999999</v>
      </c>
      <c r="F76" t="s">
        <v>236</v>
      </c>
      <c r="G76" t="s">
        <v>380</v>
      </c>
      <c r="H76">
        <v>534934.49344228895</v>
      </c>
      <c r="I76">
        <v>478798.66676931095</v>
      </c>
      <c r="J76">
        <v>28.26368155266421</v>
      </c>
      <c r="L76">
        <v>21</v>
      </c>
      <c r="M76" t="s">
        <v>271</v>
      </c>
      <c r="N76">
        <v>478128.68174934399</v>
      </c>
      <c r="O76">
        <v>478128.68174934399</v>
      </c>
      <c r="P76">
        <v>1.3655723888</v>
      </c>
      <c r="Q76" t="s">
        <v>236</v>
      </c>
      <c r="R76" t="s">
        <v>380</v>
      </c>
      <c r="S76">
        <v>478128.68174934399</v>
      </c>
      <c r="T76">
        <v>416205.7149038958</v>
      </c>
      <c r="U76">
        <v>24.663417334594659</v>
      </c>
      <c r="X76">
        <v>5</v>
      </c>
      <c r="Y76" t="s">
        <v>240</v>
      </c>
      <c r="Z76">
        <v>956825.023515607</v>
      </c>
      <c r="AA76">
        <v>956825.023515607</v>
      </c>
      <c r="AB76">
        <v>3.6187197549999999</v>
      </c>
      <c r="AC76" t="s">
        <v>236</v>
      </c>
      <c r="AD76" t="s">
        <v>381</v>
      </c>
      <c r="AE76">
        <v>956825.023515607</v>
      </c>
      <c r="AF76">
        <v>934533.10785125615</v>
      </c>
      <c r="AG76">
        <v>76.734662618715404</v>
      </c>
    </row>
    <row r="77" spans="1:33" x14ac:dyDescent="0.55000000000000004">
      <c r="A77">
        <v>5</v>
      </c>
      <c r="B77" t="s">
        <v>240</v>
      </c>
      <c r="C77">
        <v>1071736.9319402401</v>
      </c>
      <c r="D77">
        <v>1071736.9319402401</v>
      </c>
      <c r="E77">
        <v>3.0609633308999999</v>
      </c>
      <c r="F77" t="s">
        <v>236</v>
      </c>
      <c r="G77" t="s">
        <v>381</v>
      </c>
      <c r="H77">
        <v>1071736.9319402401</v>
      </c>
      <c r="I77">
        <v>1015601.1052672621</v>
      </c>
      <c r="J77">
        <v>59.951349525452656</v>
      </c>
      <c r="L77">
        <v>22</v>
      </c>
      <c r="M77" t="s">
        <v>272</v>
      </c>
      <c r="N77">
        <v>1069210.64436495</v>
      </c>
      <c r="O77">
        <v>1069210.64436495</v>
      </c>
      <c r="P77">
        <v>3.0537480588000001</v>
      </c>
      <c r="Q77" t="s">
        <v>236</v>
      </c>
      <c r="R77" t="s">
        <v>381</v>
      </c>
      <c r="S77">
        <v>1069210.64436495</v>
      </c>
      <c r="T77">
        <v>1007287.6775195018</v>
      </c>
      <c r="U77">
        <v>59.68960895309786</v>
      </c>
      <c r="X77">
        <v>6</v>
      </c>
      <c r="Y77" t="s">
        <v>241</v>
      </c>
      <c r="Z77">
        <v>656794.017073986</v>
      </c>
      <c r="AA77">
        <v>656794.017073986</v>
      </c>
      <c r="AB77">
        <v>2.4840001318999998</v>
      </c>
      <c r="AC77" t="s">
        <v>236</v>
      </c>
      <c r="AD77" t="s">
        <v>382</v>
      </c>
      <c r="AE77">
        <v>656794.017073986</v>
      </c>
      <c r="AF77">
        <v>634502.10140963516</v>
      </c>
      <c r="AG77">
        <v>52.099068800763895</v>
      </c>
    </row>
    <row r="78" spans="1:33" x14ac:dyDescent="0.55000000000000004">
      <c r="A78">
        <v>6</v>
      </c>
      <c r="B78" t="s">
        <v>241</v>
      </c>
      <c r="C78">
        <v>1014336.8152295901</v>
      </c>
      <c r="D78">
        <v>1014336.8152295901</v>
      </c>
      <c r="E78">
        <v>2.8970241708</v>
      </c>
      <c r="F78" t="s">
        <v>236</v>
      </c>
      <c r="G78" t="s">
        <v>382</v>
      </c>
      <c r="H78">
        <v>1014336.8152295901</v>
      </c>
      <c r="I78">
        <v>958200.98855661205</v>
      </c>
      <c r="J78">
        <v>56.562997108470626</v>
      </c>
      <c r="L78">
        <v>23</v>
      </c>
      <c r="M78" t="s">
        <v>273</v>
      </c>
      <c r="N78">
        <v>1075667.16955737</v>
      </c>
      <c r="O78">
        <v>1075667.16955737</v>
      </c>
      <c r="P78">
        <v>3.0721883926000002</v>
      </c>
      <c r="Q78" t="s">
        <v>236</v>
      </c>
      <c r="R78" t="s">
        <v>382</v>
      </c>
      <c r="S78">
        <v>1075667.16955737</v>
      </c>
      <c r="T78">
        <v>1013744.2027119218</v>
      </c>
      <c r="U78">
        <v>60.072208157409001</v>
      </c>
      <c r="X78">
        <v>7</v>
      </c>
      <c r="Y78" t="s">
        <v>242</v>
      </c>
      <c r="Z78">
        <v>768892.75541478896</v>
      </c>
      <c r="AA78">
        <v>768892.75541478896</v>
      </c>
      <c r="AB78">
        <v>2.9079584407999999</v>
      </c>
      <c r="AC78" t="s">
        <v>236</v>
      </c>
      <c r="AD78" t="s">
        <v>383</v>
      </c>
      <c r="AE78">
        <v>768892.75541478896</v>
      </c>
      <c r="AF78">
        <v>746600.83975043811</v>
      </c>
      <c r="AG78">
        <v>61.303514094674526</v>
      </c>
    </row>
    <row r="79" spans="1:33" x14ac:dyDescent="0.55000000000000004">
      <c r="A79">
        <v>7</v>
      </c>
      <c r="B79" t="s">
        <v>242</v>
      </c>
      <c r="C79">
        <v>1042218.12106051</v>
      </c>
      <c r="D79">
        <v>1042218.12106051</v>
      </c>
      <c r="E79">
        <v>2.9766553304999999</v>
      </c>
      <c r="F79" t="s">
        <v>236</v>
      </c>
      <c r="G79" t="s">
        <v>383</v>
      </c>
      <c r="H79">
        <v>1042218.12106051</v>
      </c>
      <c r="I79">
        <v>986082.29438753205</v>
      </c>
      <c r="J79">
        <v>58.208842019850124</v>
      </c>
      <c r="L79">
        <v>24</v>
      </c>
      <c r="M79" t="s">
        <v>274</v>
      </c>
      <c r="N79">
        <v>1150093.7317754601</v>
      </c>
      <c r="O79">
        <v>1150093.7317754601</v>
      </c>
      <c r="P79">
        <v>3.2847563942</v>
      </c>
      <c r="Q79" t="s">
        <v>236</v>
      </c>
      <c r="R79" t="s">
        <v>383</v>
      </c>
      <c r="S79">
        <v>1150093.7317754601</v>
      </c>
      <c r="T79">
        <v>1088170.7649300119</v>
      </c>
      <c r="U79">
        <v>64.482559334801621</v>
      </c>
      <c r="X79">
        <v>8</v>
      </c>
      <c r="Y79" t="s">
        <v>243</v>
      </c>
      <c r="Z79">
        <v>792321.50111302</v>
      </c>
      <c r="AA79">
        <v>792321.50111302</v>
      </c>
      <c r="AB79">
        <v>2.9965661411000002</v>
      </c>
      <c r="AC79" t="s">
        <v>236</v>
      </c>
      <c r="AD79" t="s">
        <v>384</v>
      </c>
      <c r="AE79">
        <v>792321.50111302</v>
      </c>
      <c r="AF79">
        <v>770029.58544866915</v>
      </c>
      <c r="AG79">
        <v>63.227252142721923</v>
      </c>
    </row>
    <row r="80" spans="1:33" x14ac:dyDescent="0.55000000000000004">
      <c r="A80">
        <v>8</v>
      </c>
      <c r="B80" t="s">
        <v>243</v>
      </c>
      <c r="C80">
        <v>1051190.2138278999</v>
      </c>
      <c r="D80">
        <v>1051190.2138278999</v>
      </c>
      <c r="E80">
        <v>3.0022803194000001</v>
      </c>
      <c r="F80" t="s">
        <v>236</v>
      </c>
      <c r="G80" t="s">
        <v>384</v>
      </c>
      <c r="H80">
        <v>1051190.2138278999</v>
      </c>
      <c r="I80">
        <v>995054.38715492189</v>
      </c>
      <c r="J80">
        <v>58.738468333451891</v>
      </c>
      <c r="L80">
        <v>25</v>
      </c>
      <c r="M80" t="s">
        <v>275</v>
      </c>
      <c r="N80">
        <v>1155142.38442592</v>
      </c>
      <c r="O80">
        <v>1155142.38442592</v>
      </c>
      <c r="P80">
        <v>3.2991757355</v>
      </c>
      <c r="Q80" t="s">
        <v>236</v>
      </c>
      <c r="R80" t="s">
        <v>384</v>
      </c>
      <c r="S80">
        <v>1155142.38442592</v>
      </c>
      <c r="T80">
        <v>1093219.4175804718</v>
      </c>
      <c r="U80">
        <v>64.781731169394163</v>
      </c>
      <c r="X80">
        <v>9</v>
      </c>
      <c r="Y80" t="s">
        <v>244</v>
      </c>
      <c r="Z80">
        <v>957276.05602904898</v>
      </c>
      <c r="AA80">
        <v>957276.05602904898</v>
      </c>
      <c r="AB80">
        <v>3.6204255635</v>
      </c>
      <c r="AC80" t="s">
        <v>236</v>
      </c>
      <c r="AD80" t="s">
        <v>385</v>
      </c>
      <c r="AE80">
        <v>957276.05602904898</v>
      </c>
      <c r="AF80">
        <v>934984.14036469813</v>
      </c>
      <c r="AG80">
        <v>76.771696970370016</v>
      </c>
    </row>
    <row r="81" spans="1:33" x14ac:dyDescent="0.55000000000000004">
      <c r="A81">
        <v>9</v>
      </c>
      <c r="B81" t="s">
        <v>244</v>
      </c>
      <c r="C81">
        <v>1074169.1920127301</v>
      </c>
      <c r="D81">
        <v>1074169.1920127301</v>
      </c>
      <c r="E81">
        <v>3.0679100531999999</v>
      </c>
      <c r="F81" t="s">
        <v>236</v>
      </c>
      <c r="G81" t="s">
        <v>385</v>
      </c>
      <c r="H81">
        <v>1074169.1920127301</v>
      </c>
      <c r="I81">
        <v>1018033.3653397521</v>
      </c>
      <c r="J81">
        <v>60.094926834483132</v>
      </c>
      <c r="L81">
        <v>26</v>
      </c>
      <c r="M81" t="s">
        <v>276</v>
      </c>
      <c r="N81">
        <v>1164496.41470469</v>
      </c>
      <c r="O81">
        <v>1164496.41470469</v>
      </c>
      <c r="P81">
        <v>3.3258915673999998</v>
      </c>
      <c r="Q81" t="s">
        <v>236</v>
      </c>
      <c r="R81" t="s">
        <v>385</v>
      </c>
      <c r="S81">
        <v>1164496.41470469</v>
      </c>
      <c r="T81">
        <v>1102573.4478592419</v>
      </c>
      <c r="U81">
        <v>65.336030027541767</v>
      </c>
      <c r="X81">
        <v>10</v>
      </c>
      <c r="Y81" t="s">
        <v>245</v>
      </c>
      <c r="Z81">
        <v>655998.72455028503</v>
      </c>
      <c r="AA81">
        <v>655998.72455028503</v>
      </c>
      <c r="AB81">
        <v>2.4809923292999998</v>
      </c>
      <c r="AC81" t="s">
        <v>236</v>
      </c>
      <c r="AD81" t="s">
        <v>386</v>
      </c>
      <c r="AE81">
        <v>655998.72455028503</v>
      </c>
      <c r="AF81">
        <v>633706.80888593418</v>
      </c>
      <c r="AG81">
        <v>52.033767204729806</v>
      </c>
    </row>
    <row r="82" spans="1:33" x14ac:dyDescent="0.55000000000000004">
      <c r="A82">
        <v>10</v>
      </c>
      <c r="B82" t="s">
        <v>245</v>
      </c>
      <c r="C82">
        <v>877580.94865394896</v>
      </c>
      <c r="D82">
        <v>877580.94865394896</v>
      </c>
      <c r="E82">
        <v>2.5064388692000001</v>
      </c>
      <c r="F82" t="s">
        <v>236</v>
      </c>
      <c r="G82" t="s">
        <v>386</v>
      </c>
      <c r="H82">
        <v>877580.94865394896</v>
      </c>
      <c r="I82">
        <v>821445.12198097096</v>
      </c>
      <c r="J82">
        <v>48.49024225008074</v>
      </c>
      <c r="L82">
        <v>27</v>
      </c>
      <c r="M82" t="s">
        <v>277</v>
      </c>
      <c r="N82">
        <v>864674.75576931494</v>
      </c>
      <c r="O82">
        <v>864674.75576931494</v>
      </c>
      <c r="P82">
        <v>2.4695777869</v>
      </c>
      <c r="Q82" t="s">
        <v>236</v>
      </c>
      <c r="R82" t="s">
        <v>386</v>
      </c>
      <c r="S82">
        <v>864674.75576931494</v>
      </c>
      <c r="T82">
        <v>802751.7889238667</v>
      </c>
      <c r="U82">
        <v>47.569270861389718</v>
      </c>
      <c r="X82">
        <v>11</v>
      </c>
      <c r="Y82" t="s">
        <v>246</v>
      </c>
      <c r="Z82">
        <v>989140.58697868604</v>
      </c>
      <c r="AA82">
        <v>989140.58697868604</v>
      </c>
      <c r="AB82">
        <v>3.7409374699</v>
      </c>
      <c r="AC82" t="s">
        <v>236</v>
      </c>
      <c r="AD82" t="s">
        <v>387</v>
      </c>
      <c r="AE82">
        <v>989140.58697868604</v>
      </c>
      <c r="AF82">
        <v>966848.6713143352</v>
      </c>
      <c r="AG82">
        <v>79.388098691595275</v>
      </c>
    </row>
    <row r="83" spans="1:33" x14ac:dyDescent="0.55000000000000004">
      <c r="A83">
        <v>11</v>
      </c>
      <c r="B83" t="s">
        <v>246</v>
      </c>
      <c r="C83">
        <v>1156724.7019730799</v>
      </c>
      <c r="D83">
        <v>1156724.7019730799</v>
      </c>
      <c r="E83">
        <v>3.3036949564000002</v>
      </c>
      <c r="F83" t="s">
        <v>236</v>
      </c>
      <c r="G83" t="s">
        <v>387</v>
      </c>
      <c r="H83">
        <v>1156724.7019730799</v>
      </c>
      <c r="I83">
        <v>1100588.8753001019</v>
      </c>
      <c r="J83">
        <v>64.968212425859562</v>
      </c>
      <c r="L83">
        <v>28</v>
      </c>
      <c r="M83" t="s">
        <v>391</v>
      </c>
      <c r="N83">
        <v>1196500.16815848</v>
      </c>
      <c r="O83">
        <v>1196500.16815848</v>
      </c>
      <c r="P83">
        <v>3.4172967554000002</v>
      </c>
      <c r="Q83" t="s">
        <v>236</v>
      </c>
      <c r="R83" t="s">
        <v>387</v>
      </c>
      <c r="S83">
        <v>1196500.16815848</v>
      </c>
      <c r="T83">
        <v>1134577.2013130318</v>
      </c>
      <c r="U83">
        <v>67.232500689619428</v>
      </c>
      <c r="X83">
        <v>12</v>
      </c>
      <c r="Y83" t="s">
        <v>262</v>
      </c>
      <c r="Z83">
        <v>659047.31964114006</v>
      </c>
      <c r="AA83">
        <v>659047.31964114006</v>
      </c>
      <c r="AB83">
        <v>2.4925221399000002</v>
      </c>
      <c r="AC83" t="s">
        <v>236</v>
      </c>
      <c r="AD83" t="s">
        <v>388</v>
      </c>
      <c r="AE83">
        <v>659047.31964114006</v>
      </c>
      <c r="AF83">
        <v>636755.40397678921</v>
      </c>
      <c r="AG83">
        <v>52.284087834135548</v>
      </c>
    </row>
    <row r="84" spans="1:33" x14ac:dyDescent="0.55000000000000004">
      <c r="A84">
        <v>12</v>
      </c>
      <c r="B84" t="s">
        <v>262</v>
      </c>
      <c r="C84">
        <v>1017648.9478282999</v>
      </c>
      <c r="D84">
        <v>1017648.9478282999</v>
      </c>
      <c r="E84">
        <v>2.9064838769999999</v>
      </c>
      <c r="F84" t="s">
        <v>236</v>
      </c>
      <c r="G84" t="s">
        <v>388</v>
      </c>
      <c r="H84">
        <v>1017648.9478282999</v>
      </c>
      <c r="I84">
        <v>961513.12115532195</v>
      </c>
      <c r="J84">
        <v>56.758513653372034</v>
      </c>
      <c r="L84">
        <v>29</v>
      </c>
      <c r="M84" t="s">
        <v>392</v>
      </c>
      <c r="N84">
        <v>1047749.40622536</v>
      </c>
      <c r="O84">
        <v>1047749.40622536</v>
      </c>
      <c r="P84">
        <v>2.9924531074999998</v>
      </c>
      <c r="Q84" t="s">
        <v>236</v>
      </c>
      <c r="R84" t="s">
        <v>388</v>
      </c>
      <c r="S84">
        <v>1047749.40622536</v>
      </c>
      <c r="T84">
        <v>985826.43937991175</v>
      </c>
      <c r="U84">
        <v>58.417864107220261</v>
      </c>
      <c r="X84">
        <v>13</v>
      </c>
      <c r="Y84" t="s">
        <v>263</v>
      </c>
      <c r="Z84">
        <v>1097514.6452084801</v>
      </c>
      <c r="AA84">
        <v>1097514.6452084801</v>
      </c>
      <c r="AB84">
        <v>4.1508090093999996</v>
      </c>
      <c r="AC84" t="s">
        <v>236</v>
      </c>
      <c r="AD84" t="s">
        <v>389</v>
      </c>
      <c r="AE84">
        <v>1097514.6452084801</v>
      </c>
      <c r="AF84">
        <v>1075222.7295441292</v>
      </c>
      <c r="AG84">
        <v>88.286709907205491</v>
      </c>
    </row>
    <row r="85" spans="1:33" x14ac:dyDescent="0.55000000000000004">
      <c r="A85">
        <v>13</v>
      </c>
      <c r="B85" t="s">
        <v>263</v>
      </c>
      <c r="C85">
        <v>1290635.8959639401</v>
      </c>
      <c r="D85">
        <v>1290635.8959639401</v>
      </c>
      <c r="E85">
        <v>3.6861556538000002</v>
      </c>
      <c r="F85" t="s">
        <v>236</v>
      </c>
      <c r="G85" t="s">
        <v>389</v>
      </c>
      <c r="H85">
        <v>1290635.8959639401</v>
      </c>
      <c r="I85">
        <v>1234500.0692909621</v>
      </c>
      <c r="J85">
        <v>72.873045095575989</v>
      </c>
      <c r="L85">
        <v>30</v>
      </c>
      <c r="M85" t="s">
        <v>393</v>
      </c>
      <c r="N85">
        <v>1227789.27159097</v>
      </c>
      <c r="O85">
        <v>1227789.27159097</v>
      </c>
      <c r="P85">
        <v>3.5066608478000001</v>
      </c>
      <c r="Q85" t="s">
        <v>236</v>
      </c>
      <c r="R85" t="s">
        <v>389</v>
      </c>
      <c r="S85">
        <v>1227789.27159097</v>
      </c>
      <c r="T85">
        <v>1165866.3047455219</v>
      </c>
      <c r="U85">
        <v>69.086622794019149</v>
      </c>
      <c r="X85">
        <v>14</v>
      </c>
      <c r="Y85" t="s">
        <v>264</v>
      </c>
      <c r="Z85">
        <v>1160817.9720950699</v>
      </c>
      <c r="AA85">
        <v>1160817.9720950699</v>
      </c>
      <c r="AB85">
        <v>4.3902226889999998</v>
      </c>
      <c r="AC85" t="s">
        <v>236</v>
      </c>
      <c r="AD85" t="s">
        <v>390</v>
      </c>
      <c r="AE85">
        <v>1160817.9720950699</v>
      </c>
      <c r="AF85">
        <v>1138526.0564307191</v>
      </c>
      <c r="AG85">
        <v>93.484556179825589</v>
      </c>
    </row>
    <row r="86" spans="1:33" x14ac:dyDescent="0.55000000000000004">
      <c r="A86">
        <v>14</v>
      </c>
      <c r="B86" t="s">
        <v>264</v>
      </c>
      <c r="C86">
        <v>1435047.48526774</v>
      </c>
      <c r="D86">
        <v>1435047.48526774</v>
      </c>
      <c r="E86">
        <v>4.0986062900000002</v>
      </c>
      <c r="F86" t="s">
        <v>236</v>
      </c>
      <c r="G86" t="s">
        <v>390</v>
      </c>
      <c r="H86">
        <v>1435047.48526774</v>
      </c>
      <c r="I86">
        <v>1378911.658594762</v>
      </c>
      <c r="J86">
        <v>81.397720404589066</v>
      </c>
      <c r="L86">
        <v>31</v>
      </c>
      <c r="M86" t="s">
        <v>394</v>
      </c>
      <c r="N86">
        <v>1352572.87780981</v>
      </c>
      <c r="O86">
        <v>1352572.87780981</v>
      </c>
      <c r="P86">
        <v>3.8630524506000001</v>
      </c>
      <c r="Q86" t="s">
        <v>236</v>
      </c>
      <c r="R86" t="s">
        <v>390</v>
      </c>
      <c r="S86">
        <v>1352572.87780981</v>
      </c>
      <c r="T86">
        <v>1290649.9109643619</v>
      </c>
      <c r="U86">
        <v>76.481019474520295</v>
      </c>
      <c r="X86">
        <v>15</v>
      </c>
      <c r="Y86" t="s">
        <v>265</v>
      </c>
      <c r="Z86">
        <v>1032907.45828304</v>
      </c>
      <c r="AA86">
        <v>1032907.45828304</v>
      </c>
      <c r="AB86">
        <v>3.906464121</v>
      </c>
      <c r="AC86" t="s">
        <v>236</v>
      </c>
      <c r="AD86" t="s">
        <v>376</v>
      </c>
      <c r="AE86">
        <v>1032907.45828304</v>
      </c>
      <c r="AF86">
        <v>1010615.5426186891</v>
      </c>
      <c r="AG86">
        <v>82.981803478725055</v>
      </c>
    </row>
    <row r="87" spans="1:33" x14ac:dyDescent="0.55000000000000004">
      <c r="A87">
        <v>15</v>
      </c>
      <c r="B87" t="s">
        <v>265</v>
      </c>
      <c r="C87">
        <v>769773.46294103598</v>
      </c>
      <c r="D87">
        <v>769773.46294103598</v>
      </c>
      <c r="E87">
        <v>2.1985323758000002</v>
      </c>
      <c r="F87" t="s">
        <v>236</v>
      </c>
      <c r="G87" t="s">
        <v>377</v>
      </c>
      <c r="H87">
        <v>769773.46294103598</v>
      </c>
      <c r="I87">
        <v>713637.63626805798</v>
      </c>
      <c r="J87">
        <v>42.126322179578004</v>
      </c>
      <c r="L87">
        <v>32</v>
      </c>
      <c r="M87" t="s">
        <v>395</v>
      </c>
      <c r="N87">
        <v>1071495.00443303</v>
      </c>
      <c r="O87">
        <v>1071495.00443303</v>
      </c>
      <c r="P87">
        <v>3.0602723673000001</v>
      </c>
      <c r="Q87" t="s">
        <v>236</v>
      </c>
      <c r="R87" t="s">
        <v>377</v>
      </c>
      <c r="S87">
        <v>1071495.00443303</v>
      </c>
      <c r="T87">
        <v>1009572.0375875818</v>
      </c>
      <c r="U87">
        <v>59.82497500811359</v>
      </c>
      <c r="X87">
        <v>16</v>
      </c>
      <c r="Y87" t="s">
        <v>266</v>
      </c>
      <c r="Z87">
        <v>628061.69371769601</v>
      </c>
      <c r="AA87">
        <v>628061.69371769601</v>
      </c>
      <c r="AB87">
        <v>2.3753342592000002</v>
      </c>
      <c r="AC87" t="s">
        <v>236</v>
      </c>
      <c r="AD87" t="s">
        <v>377</v>
      </c>
      <c r="AE87">
        <v>628061.69371769601</v>
      </c>
      <c r="AF87">
        <v>605769.77805334516</v>
      </c>
      <c r="AG87">
        <v>49.739853144866906</v>
      </c>
    </row>
    <row r="88" spans="1:33" x14ac:dyDescent="0.55000000000000004">
      <c r="A88">
        <v>16</v>
      </c>
      <c r="B88" t="s">
        <v>266</v>
      </c>
      <c r="C88">
        <v>1906876.14432933</v>
      </c>
      <c r="D88">
        <v>1906876.14432933</v>
      </c>
      <c r="E88">
        <v>5.4461853281000003</v>
      </c>
      <c r="F88" t="s">
        <v>236</v>
      </c>
      <c r="G88" t="s">
        <v>376</v>
      </c>
      <c r="H88">
        <v>1906876.14432933</v>
      </c>
      <c r="I88">
        <v>1850740.317656352</v>
      </c>
      <c r="J88">
        <v>109.24995954535208</v>
      </c>
      <c r="L88">
        <v>33</v>
      </c>
      <c r="M88" t="s">
        <v>396</v>
      </c>
      <c r="N88">
        <v>1775304.25290818</v>
      </c>
      <c r="O88">
        <v>1775304.25290818</v>
      </c>
      <c r="P88">
        <v>5.0704058593000001</v>
      </c>
      <c r="Q88" t="s">
        <v>236</v>
      </c>
      <c r="R88" t="s">
        <v>376</v>
      </c>
      <c r="S88">
        <v>1775304.25290818</v>
      </c>
      <c r="T88">
        <v>1713381.2860627319</v>
      </c>
      <c r="U88">
        <v>101.53113279861437</v>
      </c>
      <c r="X88">
        <v>17</v>
      </c>
      <c r="Y88" t="s">
        <v>267</v>
      </c>
      <c r="Z88">
        <v>234190.17197940999</v>
      </c>
      <c r="AA88">
        <v>234190.17197940999</v>
      </c>
      <c r="AB88">
        <v>0.88570906999999999</v>
      </c>
      <c r="AC88" t="s">
        <v>236</v>
      </c>
      <c r="AD88" t="s">
        <v>378</v>
      </c>
      <c r="AE88">
        <v>234190.17197940999</v>
      </c>
      <c r="AF88">
        <v>211898.2563150592</v>
      </c>
      <c r="AG88">
        <v>17.398999640811166</v>
      </c>
    </row>
    <row r="89" spans="1:33" x14ac:dyDescent="0.55000000000000004">
      <c r="A89">
        <v>17</v>
      </c>
      <c r="B89" t="s">
        <v>267</v>
      </c>
      <c r="C89">
        <v>1009568.68758749</v>
      </c>
      <c r="D89">
        <v>1009568.68758749</v>
      </c>
      <c r="E89">
        <v>2.8834060305999998</v>
      </c>
      <c r="F89" t="s">
        <v>236</v>
      </c>
      <c r="G89" t="s">
        <v>378</v>
      </c>
      <c r="H89">
        <v>1009568.68758749</v>
      </c>
      <c r="I89">
        <v>953432.86091451196</v>
      </c>
      <c r="J89">
        <v>56.281532579364693</v>
      </c>
      <c r="L89">
        <v>34</v>
      </c>
      <c r="M89" t="s">
        <v>397</v>
      </c>
      <c r="N89">
        <v>985288.51936388505</v>
      </c>
      <c r="O89">
        <v>985288.51936388505</v>
      </c>
      <c r="P89">
        <v>2.8140599975999998</v>
      </c>
      <c r="Q89" t="s">
        <v>236</v>
      </c>
      <c r="R89" t="s">
        <v>378</v>
      </c>
      <c r="S89">
        <v>985288.51936388505</v>
      </c>
      <c r="T89">
        <v>923365.5525184368</v>
      </c>
      <c r="U89">
        <v>54.716572018741459</v>
      </c>
    </row>
    <row r="92" spans="1:33" x14ac:dyDescent="0.55000000000000004">
      <c r="A92" s="1" t="s">
        <v>399</v>
      </c>
    </row>
    <row r="127" spans="1:40" x14ac:dyDescent="0.55000000000000004">
      <c r="A127" t="s">
        <v>249</v>
      </c>
      <c r="B127" t="s">
        <v>250</v>
      </c>
      <c r="C127" t="s">
        <v>251</v>
      </c>
      <c r="D127" t="s">
        <v>252</v>
      </c>
      <c r="E127" t="s">
        <v>253</v>
      </c>
      <c r="F127" t="s">
        <v>254</v>
      </c>
      <c r="L127" t="s">
        <v>249</v>
      </c>
      <c r="M127" t="s">
        <v>250</v>
      </c>
      <c r="N127" t="s">
        <v>251</v>
      </c>
      <c r="O127" t="s">
        <v>252</v>
      </c>
      <c r="P127" t="s">
        <v>253</v>
      </c>
      <c r="Q127" t="s">
        <v>254</v>
      </c>
      <c r="W127" t="s">
        <v>249</v>
      </c>
      <c r="X127" t="s">
        <v>250</v>
      </c>
      <c r="Y127" t="s">
        <v>251</v>
      </c>
      <c r="Z127" t="s">
        <v>252</v>
      </c>
      <c r="AA127" t="s">
        <v>253</v>
      </c>
      <c r="AB127" t="s">
        <v>254</v>
      </c>
      <c r="AI127" t="s">
        <v>249</v>
      </c>
      <c r="AJ127" t="s">
        <v>250</v>
      </c>
      <c r="AK127" t="s">
        <v>251</v>
      </c>
      <c r="AL127" t="s">
        <v>252</v>
      </c>
      <c r="AM127" t="s">
        <v>253</v>
      </c>
      <c r="AN127" t="s">
        <v>254</v>
      </c>
    </row>
    <row r="128" spans="1:40" x14ac:dyDescent="0.55000000000000004">
      <c r="C128" t="s">
        <v>255</v>
      </c>
      <c r="D128" t="s">
        <v>255</v>
      </c>
      <c r="N128" t="s">
        <v>255</v>
      </c>
      <c r="O128" t="s">
        <v>255</v>
      </c>
      <c r="Y128" t="s">
        <v>255</v>
      </c>
      <c r="Z128" t="s">
        <v>255</v>
      </c>
      <c r="AK128" t="s">
        <v>255</v>
      </c>
      <c r="AL128" t="s">
        <v>255</v>
      </c>
    </row>
    <row r="129" spans="1:44" x14ac:dyDescent="0.55000000000000004">
      <c r="G129" t="s">
        <v>283</v>
      </c>
      <c r="I129" t="s">
        <v>170</v>
      </c>
      <c r="J129" t="s">
        <v>398</v>
      </c>
      <c r="R129" t="s">
        <v>283</v>
      </c>
      <c r="T129" t="s">
        <v>170</v>
      </c>
      <c r="U129" t="s">
        <v>398</v>
      </c>
      <c r="AC129" t="s">
        <v>283</v>
      </c>
      <c r="AE129" t="s">
        <v>170</v>
      </c>
      <c r="AF129" t="s">
        <v>398</v>
      </c>
      <c r="AO129" t="s">
        <v>283</v>
      </c>
      <c r="AQ129" t="s">
        <v>170</v>
      </c>
      <c r="AR129" t="s">
        <v>398</v>
      </c>
    </row>
    <row r="130" spans="1:44" x14ac:dyDescent="0.55000000000000004">
      <c r="A130">
        <v>18</v>
      </c>
      <c r="B130" t="s">
        <v>268</v>
      </c>
      <c r="C130">
        <v>15868.815472927499</v>
      </c>
      <c r="D130">
        <v>15868.815472927499</v>
      </c>
      <c r="E130">
        <v>6.0015984799999998E-2</v>
      </c>
      <c r="F130" t="s">
        <v>236</v>
      </c>
      <c r="G130" t="s">
        <v>375</v>
      </c>
      <c r="H130">
        <v>15868.815472927499</v>
      </c>
      <c r="L130">
        <v>1</v>
      </c>
      <c r="M130" t="s">
        <v>234</v>
      </c>
      <c r="N130">
        <v>37720.621124162099</v>
      </c>
      <c r="O130">
        <v>37720.621124162099</v>
      </c>
      <c r="P130">
        <v>8.4554318000000003E-2</v>
      </c>
      <c r="Q130" t="s">
        <v>236</v>
      </c>
      <c r="R130" t="s">
        <v>375</v>
      </c>
      <c r="S130">
        <v>37720.621124162099</v>
      </c>
      <c r="W130">
        <v>18</v>
      </c>
      <c r="X130" t="s">
        <v>268</v>
      </c>
      <c r="Y130">
        <v>41457.601235532798</v>
      </c>
      <c r="Z130">
        <v>41457.601235532798</v>
      </c>
      <c r="AA130">
        <v>9.2931110100000006E-2</v>
      </c>
      <c r="AB130" t="s">
        <v>236</v>
      </c>
      <c r="AC130" t="s">
        <v>375</v>
      </c>
      <c r="AD130">
        <v>41457.601235532798</v>
      </c>
      <c r="AI130">
        <v>1</v>
      </c>
      <c r="AJ130" t="s">
        <v>234</v>
      </c>
      <c r="AK130">
        <v>46174.486376106899</v>
      </c>
      <c r="AL130">
        <v>46174.486376106899</v>
      </c>
      <c r="AM130">
        <v>0.65324873750000001</v>
      </c>
      <c r="AN130" t="s">
        <v>236</v>
      </c>
      <c r="AO130" t="s">
        <v>375</v>
      </c>
    </row>
    <row r="131" spans="1:44" x14ac:dyDescent="0.55000000000000004">
      <c r="A131">
        <v>19</v>
      </c>
      <c r="B131" t="s">
        <v>269</v>
      </c>
      <c r="C131">
        <v>1188731.04792694</v>
      </c>
      <c r="D131">
        <v>1188731.04792694</v>
      </c>
      <c r="E131">
        <v>4.4957901610000004</v>
      </c>
      <c r="F131" t="s">
        <v>236</v>
      </c>
      <c r="G131" t="s">
        <v>257</v>
      </c>
      <c r="H131">
        <v>1188731.04792694</v>
      </c>
      <c r="I131">
        <v>1172862.2324540126</v>
      </c>
      <c r="J131">
        <v>100</v>
      </c>
      <c r="L131">
        <v>2</v>
      </c>
      <c r="M131" t="s">
        <v>237</v>
      </c>
      <c r="N131">
        <v>1328029.52957836</v>
      </c>
      <c r="O131">
        <v>1328029.52957836</v>
      </c>
      <c r="P131">
        <v>2.9769030241999999</v>
      </c>
      <c r="Q131" t="s">
        <v>236</v>
      </c>
      <c r="R131" t="s">
        <v>257</v>
      </c>
      <c r="S131">
        <v>1328029.52957836</v>
      </c>
      <c r="T131">
        <v>1290308.9084541979</v>
      </c>
      <c r="U131">
        <v>100</v>
      </c>
      <c r="W131">
        <v>19</v>
      </c>
      <c r="X131" t="s">
        <v>269</v>
      </c>
      <c r="Y131">
        <v>1433256.1202143601</v>
      </c>
      <c r="Z131">
        <v>1433256.1202143601</v>
      </c>
      <c r="AA131">
        <v>3.2127783182999998</v>
      </c>
      <c r="AB131" t="s">
        <v>236</v>
      </c>
      <c r="AC131" t="s">
        <v>257</v>
      </c>
      <c r="AD131">
        <v>1433256.1202143601</v>
      </c>
      <c r="AE131">
        <v>1391798.5189788272</v>
      </c>
      <c r="AF131">
        <v>100</v>
      </c>
      <c r="AI131">
        <v>2</v>
      </c>
      <c r="AJ131" t="s">
        <v>237</v>
      </c>
      <c r="AK131">
        <v>2006024.9922841999</v>
      </c>
      <c r="AL131">
        <v>2006024.9922841999</v>
      </c>
      <c r="AM131">
        <v>28.380029674900001</v>
      </c>
      <c r="AN131" t="s">
        <v>236</v>
      </c>
      <c r="AO131" t="s">
        <v>257</v>
      </c>
      <c r="AP131">
        <v>1959850.5059080929</v>
      </c>
      <c r="AQ131">
        <v>100</v>
      </c>
    </row>
    <row r="132" spans="1:44" x14ac:dyDescent="0.55000000000000004">
      <c r="A132">
        <v>20</v>
      </c>
      <c r="B132" t="s">
        <v>270</v>
      </c>
      <c r="C132">
        <v>317652.86946679302</v>
      </c>
      <c r="D132">
        <v>317652.86946679302</v>
      </c>
      <c r="E132">
        <v>1.2013656476000001</v>
      </c>
      <c r="F132" t="s">
        <v>236</v>
      </c>
      <c r="G132" t="s">
        <v>379</v>
      </c>
      <c r="H132">
        <v>317652.86946679302</v>
      </c>
      <c r="I132">
        <v>301784.0539938655</v>
      </c>
      <c r="J132">
        <v>25.730562860945248</v>
      </c>
      <c r="L132">
        <v>3</v>
      </c>
      <c r="M132" t="s">
        <v>238</v>
      </c>
      <c r="N132">
        <v>316596.35943530599</v>
      </c>
      <c r="O132">
        <v>316596.35943530599</v>
      </c>
      <c r="P132">
        <v>0.70968049950000001</v>
      </c>
      <c r="Q132" t="s">
        <v>236</v>
      </c>
      <c r="R132" t="s">
        <v>379</v>
      </c>
      <c r="S132">
        <v>316596.35943530599</v>
      </c>
      <c r="T132">
        <v>278875.73831114388</v>
      </c>
      <c r="U132">
        <v>21.613098730383843</v>
      </c>
      <c r="W132">
        <v>20</v>
      </c>
      <c r="X132" t="s">
        <v>270</v>
      </c>
      <c r="Y132">
        <v>376079.41120803898</v>
      </c>
      <c r="Z132">
        <v>376079.41120803898</v>
      </c>
      <c r="AA132">
        <v>0.8430173514</v>
      </c>
      <c r="AB132" t="s">
        <v>236</v>
      </c>
      <c r="AC132" t="s">
        <v>379</v>
      </c>
      <c r="AD132">
        <v>376079.41120803898</v>
      </c>
      <c r="AE132">
        <v>334621.80997250619</v>
      </c>
      <c r="AF132">
        <v>24.042403078429821</v>
      </c>
      <c r="AI132">
        <v>3</v>
      </c>
      <c r="AJ132" t="s">
        <v>238</v>
      </c>
      <c r="AK132">
        <v>348453.50038472301</v>
      </c>
      <c r="AL132">
        <v>348453.50038472301</v>
      </c>
      <c r="AM132">
        <v>4.9297096093999997</v>
      </c>
      <c r="AN132" t="s">
        <v>236</v>
      </c>
      <c r="AO132" t="s">
        <v>400</v>
      </c>
      <c r="AP132">
        <v>302279.0140086161</v>
      </c>
      <c r="AQ132">
        <v>15.42357506847471</v>
      </c>
    </row>
    <row r="133" spans="1:44" x14ac:dyDescent="0.55000000000000004">
      <c r="A133">
        <v>21</v>
      </c>
      <c r="B133" t="s">
        <v>271</v>
      </c>
      <c r="C133">
        <v>820195.51694372995</v>
      </c>
      <c r="D133">
        <v>820195.51694372995</v>
      </c>
      <c r="E133">
        <v>3.1019858879000002</v>
      </c>
      <c r="F133" t="s">
        <v>236</v>
      </c>
      <c r="G133" t="s">
        <v>380</v>
      </c>
      <c r="H133">
        <v>820195.51694372995</v>
      </c>
      <c r="I133">
        <v>804326.70147080242</v>
      </c>
      <c r="J133">
        <v>68.578105698559938</v>
      </c>
      <c r="L133">
        <v>4</v>
      </c>
      <c r="M133" t="s">
        <v>239</v>
      </c>
      <c r="N133">
        <v>1064233.0592166099</v>
      </c>
      <c r="O133">
        <v>1064233.0592166099</v>
      </c>
      <c r="P133">
        <v>2.3855784392000001</v>
      </c>
      <c r="Q133" t="s">
        <v>236</v>
      </c>
      <c r="R133" t="s">
        <v>380</v>
      </c>
      <c r="S133">
        <v>1064233.0592166099</v>
      </c>
      <c r="T133">
        <v>1026512.4380924478</v>
      </c>
      <c r="U133">
        <v>79.55555691870866</v>
      </c>
      <c r="W133">
        <v>21</v>
      </c>
      <c r="X133" t="s">
        <v>271</v>
      </c>
      <c r="Y133">
        <v>1116583.95327679</v>
      </c>
      <c r="Z133">
        <v>1116583.95327679</v>
      </c>
      <c r="AA133">
        <v>2.5029278892</v>
      </c>
      <c r="AB133" t="s">
        <v>236</v>
      </c>
      <c r="AC133" t="s">
        <v>380</v>
      </c>
      <c r="AD133">
        <v>1116583.95327679</v>
      </c>
      <c r="AE133">
        <v>1075126.3520412571</v>
      </c>
      <c r="AF133">
        <v>77.247269441706635</v>
      </c>
      <c r="AI133">
        <v>4</v>
      </c>
      <c r="AJ133" t="s">
        <v>239</v>
      </c>
      <c r="AK133">
        <v>410566.58723583701</v>
      </c>
      <c r="AL133">
        <v>410566.58723583701</v>
      </c>
      <c r="AM133">
        <v>5.8084480372999998</v>
      </c>
      <c r="AN133" t="s">
        <v>236</v>
      </c>
      <c r="AO133" t="s">
        <v>400</v>
      </c>
      <c r="AP133">
        <v>364392.1008597301</v>
      </c>
      <c r="AQ133">
        <v>18.592851840548406</v>
      </c>
    </row>
    <row r="134" spans="1:44" x14ac:dyDescent="0.55000000000000004">
      <c r="A134">
        <v>22</v>
      </c>
      <c r="B134" t="s">
        <v>272</v>
      </c>
      <c r="C134">
        <v>1025346.5080577</v>
      </c>
      <c r="D134">
        <v>1025346.5080577</v>
      </c>
      <c r="E134">
        <v>3.8778685477999999</v>
      </c>
      <c r="F134" t="s">
        <v>236</v>
      </c>
      <c r="G134" t="s">
        <v>381</v>
      </c>
      <c r="H134">
        <v>1025346.5080577</v>
      </c>
      <c r="I134">
        <v>1009477.6925847725</v>
      </c>
      <c r="J134">
        <v>86.069588111181133</v>
      </c>
      <c r="L134">
        <v>5</v>
      </c>
      <c r="M134" t="s">
        <v>240</v>
      </c>
      <c r="N134">
        <v>1498077.13714617</v>
      </c>
      <c r="O134">
        <v>1498077.13714617</v>
      </c>
      <c r="P134">
        <v>3.3580807208999999</v>
      </c>
      <c r="Q134" t="s">
        <v>236</v>
      </c>
      <c r="R134" t="s">
        <v>381</v>
      </c>
      <c r="S134">
        <v>1498077.13714617</v>
      </c>
      <c r="T134">
        <v>1460356.5160220079</v>
      </c>
      <c r="U134">
        <v>113.17882922869444</v>
      </c>
      <c r="W134">
        <v>22</v>
      </c>
      <c r="X134" t="s">
        <v>272</v>
      </c>
      <c r="Y134">
        <v>1687086.9477790999</v>
      </c>
      <c r="Z134">
        <v>1687086.9477790999</v>
      </c>
      <c r="AA134">
        <v>3.7817639781999999</v>
      </c>
      <c r="AB134" t="s">
        <v>236</v>
      </c>
      <c r="AC134" t="s">
        <v>381</v>
      </c>
      <c r="AD134">
        <v>1687086.9477790999</v>
      </c>
      <c r="AE134">
        <v>1645629.346543567</v>
      </c>
      <c r="AF134">
        <v>118.23761299523277</v>
      </c>
      <c r="AI134">
        <v>5</v>
      </c>
      <c r="AJ134" t="s">
        <v>240</v>
      </c>
      <c r="AK134">
        <v>422962.18760525499</v>
      </c>
      <c r="AL134">
        <v>422962.18760525499</v>
      </c>
      <c r="AM134">
        <v>5.9838135027000003</v>
      </c>
      <c r="AN134" t="s">
        <v>236</v>
      </c>
      <c r="AO134" t="s">
        <v>400</v>
      </c>
      <c r="AP134">
        <v>376787.70122914808</v>
      </c>
      <c r="AQ134">
        <v>19.225328671411305</v>
      </c>
    </row>
    <row r="135" spans="1:44" x14ac:dyDescent="0.55000000000000004">
      <c r="A135">
        <v>23</v>
      </c>
      <c r="B135" t="s">
        <v>273</v>
      </c>
      <c r="C135">
        <v>1050616.86631082</v>
      </c>
      <c r="D135">
        <v>1050616.86631082</v>
      </c>
      <c r="E135">
        <v>3.9734412412000002</v>
      </c>
      <c r="F135" t="s">
        <v>236</v>
      </c>
      <c r="G135" t="s">
        <v>382</v>
      </c>
      <c r="H135">
        <v>1050616.86631082</v>
      </c>
      <c r="I135">
        <v>1034748.0508378925</v>
      </c>
      <c r="J135">
        <v>88.22417690719395</v>
      </c>
      <c r="L135">
        <v>6</v>
      </c>
      <c r="M135" t="s">
        <v>241</v>
      </c>
      <c r="N135">
        <v>1406888.61442854</v>
      </c>
      <c r="O135">
        <v>1406888.61442854</v>
      </c>
      <c r="P135">
        <v>3.1536730755</v>
      </c>
      <c r="Q135" t="s">
        <v>236</v>
      </c>
      <c r="R135" t="s">
        <v>382</v>
      </c>
      <c r="S135">
        <v>1406888.61442854</v>
      </c>
      <c r="T135">
        <v>1369167.9933043779</v>
      </c>
      <c r="U135">
        <v>106.11164383454918</v>
      </c>
      <c r="W135">
        <v>23</v>
      </c>
      <c r="X135" t="s">
        <v>273</v>
      </c>
      <c r="Y135">
        <v>1413687.19463116</v>
      </c>
      <c r="Z135">
        <v>1413687.19463116</v>
      </c>
      <c r="AA135">
        <v>3.1689127320999999</v>
      </c>
      <c r="AB135" t="s">
        <v>236</v>
      </c>
      <c r="AC135" t="s">
        <v>382</v>
      </c>
      <c r="AD135">
        <v>1413687.19463116</v>
      </c>
      <c r="AE135">
        <v>1372229.5933956271</v>
      </c>
      <c r="AF135">
        <v>98.593982870627144</v>
      </c>
      <c r="AI135">
        <v>6</v>
      </c>
      <c r="AJ135" t="s">
        <v>241</v>
      </c>
      <c r="AK135">
        <v>1226586.4790551199</v>
      </c>
      <c r="AL135">
        <v>1226586.4790551199</v>
      </c>
      <c r="AM135">
        <v>17.353004478199999</v>
      </c>
      <c r="AN135" t="s">
        <v>236</v>
      </c>
      <c r="AO135" t="s">
        <v>401</v>
      </c>
      <c r="AP135">
        <v>1180411.9926790129</v>
      </c>
      <c r="AQ135">
        <v>60.229695536500692</v>
      </c>
    </row>
    <row r="136" spans="1:44" x14ac:dyDescent="0.55000000000000004">
      <c r="A136">
        <v>24</v>
      </c>
      <c r="B136" t="s">
        <v>274</v>
      </c>
      <c r="C136">
        <v>1154225.46939859</v>
      </c>
      <c r="D136">
        <v>1154225.46939859</v>
      </c>
      <c r="E136">
        <v>4.3652897919999996</v>
      </c>
      <c r="F136" t="s">
        <v>236</v>
      </c>
      <c r="G136" t="s">
        <v>383</v>
      </c>
      <c r="H136">
        <v>1154225.46939859</v>
      </c>
      <c r="I136">
        <v>1138356.6539256626</v>
      </c>
      <c r="J136">
        <v>97.058002417201806</v>
      </c>
      <c r="L136">
        <v>7</v>
      </c>
      <c r="M136" t="s">
        <v>242</v>
      </c>
      <c r="N136">
        <v>1483196.3517026899</v>
      </c>
      <c r="O136">
        <v>1483196.3517026899</v>
      </c>
      <c r="P136">
        <v>3.3247240415000001</v>
      </c>
      <c r="Q136" t="s">
        <v>236</v>
      </c>
      <c r="R136" t="s">
        <v>383</v>
      </c>
      <c r="S136">
        <v>1483196.3517026899</v>
      </c>
      <c r="T136">
        <v>1445475.7305785278</v>
      </c>
      <c r="U136">
        <v>112.02555613680303</v>
      </c>
      <c r="W136">
        <v>24</v>
      </c>
      <c r="X136" t="s">
        <v>274</v>
      </c>
      <c r="Y136">
        <v>1576618.19198688</v>
      </c>
      <c r="Z136">
        <v>1576618.19198688</v>
      </c>
      <c r="AA136">
        <v>3.5341378781000001</v>
      </c>
      <c r="AB136" t="s">
        <v>236</v>
      </c>
      <c r="AC136" t="s">
        <v>383</v>
      </c>
      <c r="AD136">
        <v>1576618.19198688</v>
      </c>
      <c r="AE136">
        <v>1535160.5907513471</v>
      </c>
      <c r="AF136">
        <v>110.30049032367887</v>
      </c>
      <c r="AI136">
        <v>7</v>
      </c>
      <c r="AJ136" t="s">
        <v>242</v>
      </c>
      <c r="AK136">
        <v>1332224.59720338</v>
      </c>
      <c r="AL136">
        <v>1332224.59720338</v>
      </c>
      <c r="AM136">
        <v>18.847508753700001</v>
      </c>
      <c r="AN136" t="s">
        <v>236</v>
      </c>
      <c r="AO136" t="s">
        <v>401</v>
      </c>
      <c r="AP136">
        <v>1286050.110827273</v>
      </c>
      <c r="AQ136">
        <v>65.619806559244893</v>
      </c>
    </row>
    <row r="137" spans="1:44" x14ac:dyDescent="0.55000000000000004">
      <c r="A137">
        <v>25</v>
      </c>
      <c r="B137" t="s">
        <v>275</v>
      </c>
      <c r="C137">
        <v>1151095.49930531</v>
      </c>
      <c r="D137">
        <v>1151095.49930531</v>
      </c>
      <c r="E137">
        <v>4.3534522205000004</v>
      </c>
      <c r="F137" t="s">
        <v>236</v>
      </c>
      <c r="G137" t="s">
        <v>384</v>
      </c>
      <c r="H137">
        <v>1151095.49930531</v>
      </c>
      <c r="I137">
        <v>1135226.6838323826</v>
      </c>
      <c r="J137">
        <v>96.791136454033122</v>
      </c>
      <c r="L137">
        <v>8</v>
      </c>
      <c r="M137" t="s">
        <v>243</v>
      </c>
      <c r="N137">
        <v>1623364.59338003</v>
      </c>
      <c r="O137">
        <v>1623364.59338003</v>
      </c>
      <c r="P137">
        <v>3.6389243309000001</v>
      </c>
      <c r="Q137" t="s">
        <v>236</v>
      </c>
      <c r="R137" t="s">
        <v>384</v>
      </c>
      <c r="S137">
        <v>1623364.59338003</v>
      </c>
      <c r="T137">
        <v>1585643.9722558679</v>
      </c>
      <c r="U137">
        <v>122.88870997220999</v>
      </c>
      <c r="W137">
        <v>25</v>
      </c>
      <c r="X137" t="s">
        <v>275</v>
      </c>
      <c r="Y137">
        <v>1583846.0447022801</v>
      </c>
      <c r="Z137">
        <v>1583846.0447022801</v>
      </c>
      <c r="AA137">
        <v>3.5503397894000002</v>
      </c>
      <c r="AB137" t="s">
        <v>236</v>
      </c>
      <c r="AC137" t="s">
        <v>384</v>
      </c>
      <c r="AD137">
        <v>1583846.0447022801</v>
      </c>
      <c r="AE137">
        <v>1542388.4434667472</v>
      </c>
      <c r="AF137">
        <v>110.81980778355829</v>
      </c>
      <c r="AI137">
        <v>8</v>
      </c>
      <c r="AJ137" t="s">
        <v>243</v>
      </c>
      <c r="AK137">
        <v>1275445.8405112401</v>
      </c>
      <c r="AL137">
        <v>1275445.8405112401</v>
      </c>
      <c r="AM137">
        <v>18.044237206199998</v>
      </c>
      <c r="AN137" t="s">
        <v>236</v>
      </c>
      <c r="AO137" t="s">
        <v>401</v>
      </c>
      <c r="AP137">
        <v>1229271.3541351331</v>
      </c>
      <c r="AQ137">
        <v>62.722710249042827</v>
      </c>
    </row>
    <row r="138" spans="1:44" x14ac:dyDescent="0.55000000000000004">
      <c r="A138">
        <v>26</v>
      </c>
      <c r="B138" t="s">
        <v>276</v>
      </c>
      <c r="C138">
        <v>1253552.0573587599</v>
      </c>
      <c r="D138">
        <v>1253552.0573587599</v>
      </c>
      <c r="E138">
        <v>4.7409437279000004</v>
      </c>
      <c r="F138" t="s">
        <v>236</v>
      </c>
      <c r="G138" t="s">
        <v>385</v>
      </c>
      <c r="H138">
        <v>1253552.0573587599</v>
      </c>
      <c r="I138">
        <v>1237683.2418858325</v>
      </c>
      <c r="J138">
        <v>105.52673686969977</v>
      </c>
      <c r="L138">
        <v>9</v>
      </c>
      <c r="M138" t="s">
        <v>244</v>
      </c>
      <c r="N138">
        <v>1659980.7144712701</v>
      </c>
      <c r="O138">
        <v>1659980.7144712701</v>
      </c>
      <c r="P138">
        <v>3.7210028082000002</v>
      </c>
      <c r="Q138" t="s">
        <v>236</v>
      </c>
      <c r="R138" t="s">
        <v>385</v>
      </c>
      <c r="S138">
        <v>1659980.7144712701</v>
      </c>
      <c r="T138">
        <v>1622260.093347108</v>
      </c>
      <c r="U138">
        <v>125.72648942574463</v>
      </c>
      <c r="W138">
        <v>26</v>
      </c>
      <c r="X138" t="s">
        <v>276</v>
      </c>
      <c r="Y138">
        <v>1624696.19591971</v>
      </c>
      <c r="Z138">
        <v>1624696.19591971</v>
      </c>
      <c r="AA138">
        <v>3.6419092432000002</v>
      </c>
      <c r="AB138" t="s">
        <v>236</v>
      </c>
      <c r="AC138" t="s">
        <v>385</v>
      </c>
      <c r="AD138">
        <v>1624696.19591971</v>
      </c>
      <c r="AE138">
        <v>1583238.5946841771</v>
      </c>
      <c r="AF138">
        <v>113.75486991075483</v>
      </c>
    </row>
    <row r="139" spans="1:44" x14ac:dyDescent="0.55000000000000004">
      <c r="A139">
        <v>27</v>
      </c>
      <c r="B139" t="s">
        <v>277</v>
      </c>
      <c r="C139">
        <v>1153003.9643621901</v>
      </c>
      <c r="D139">
        <v>1153003.9643621901</v>
      </c>
      <c r="E139">
        <v>4.3606700503000004</v>
      </c>
      <c r="F139" t="s">
        <v>236</v>
      </c>
      <c r="G139" t="s">
        <v>386</v>
      </c>
      <c r="H139">
        <v>1153003.9643621901</v>
      </c>
      <c r="I139">
        <v>1137135.1488892627</v>
      </c>
      <c r="J139">
        <v>96.953855058492493</v>
      </c>
      <c r="L139">
        <v>10</v>
      </c>
      <c r="M139" t="s">
        <v>245</v>
      </c>
      <c r="N139">
        <v>1450037.9957144901</v>
      </c>
      <c r="O139">
        <v>1450037.9957144901</v>
      </c>
      <c r="P139">
        <v>3.2503964697000001</v>
      </c>
      <c r="Q139" t="s">
        <v>236</v>
      </c>
      <c r="R139" t="s">
        <v>386</v>
      </c>
      <c r="S139">
        <v>1450037.9957144901</v>
      </c>
      <c r="T139">
        <v>1412317.374590328</v>
      </c>
      <c r="U139">
        <v>109.45575631825228</v>
      </c>
      <c r="W139">
        <v>27</v>
      </c>
      <c r="X139" t="s">
        <v>277</v>
      </c>
      <c r="Y139">
        <v>1520255.0628071299</v>
      </c>
      <c r="Z139">
        <v>1520255.0628071299</v>
      </c>
      <c r="AA139">
        <v>3.4077946258999998</v>
      </c>
      <c r="AB139" t="s">
        <v>236</v>
      </c>
      <c r="AC139" t="s">
        <v>386</v>
      </c>
      <c r="AD139">
        <v>1520255.0628071299</v>
      </c>
      <c r="AE139">
        <v>1478797.461571597</v>
      </c>
      <c r="AF139">
        <v>106.25082879500415</v>
      </c>
    </row>
    <row r="140" spans="1:44" x14ac:dyDescent="0.55000000000000004">
      <c r="A140">
        <v>28</v>
      </c>
      <c r="B140" t="s">
        <v>391</v>
      </c>
      <c r="C140">
        <v>1296055.33612545</v>
      </c>
      <c r="D140">
        <v>1296055.33612545</v>
      </c>
      <c r="E140">
        <v>4.9016914620999996</v>
      </c>
      <c r="F140" t="s">
        <v>236</v>
      </c>
      <c r="G140" t="s">
        <v>387</v>
      </c>
      <c r="H140">
        <v>1296055.33612545</v>
      </c>
      <c r="I140">
        <v>1280186.5206525226</v>
      </c>
      <c r="J140">
        <v>109.15063041751736</v>
      </c>
      <c r="L140">
        <v>11</v>
      </c>
      <c r="M140" t="s">
        <v>246</v>
      </c>
      <c r="N140">
        <v>1518343.0852501399</v>
      </c>
      <c r="O140">
        <v>1518343.0852501399</v>
      </c>
      <c r="P140">
        <v>3.4035087485000002</v>
      </c>
      <c r="Q140" t="s">
        <v>236</v>
      </c>
      <c r="R140" t="s">
        <v>387</v>
      </c>
      <c r="S140">
        <v>1518343.0852501399</v>
      </c>
      <c r="T140">
        <v>1480622.4641259778</v>
      </c>
      <c r="U140">
        <v>114.7494568490407</v>
      </c>
      <c r="W140">
        <v>28</v>
      </c>
      <c r="X140" t="s">
        <v>391</v>
      </c>
      <c r="Y140">
        <v>1675440.3449320099</v>
      </c>
      <c r="Z140">
        <v>1675440.3449320099</v>
      </c>
      <c r="AA140">
        <v>3.7556570230999999</v>
      </c>
      <c r="AB140" t="s">
        <v>236</v>
      </c>
      <c r="AC140" t="s">
        <v>387</v>
      </c>
      <c r="AD140">
        <v>1675440.3449320099</v>
      </c>
      <c r="AE140">
        <v>1633982.743696477</v>
      </c>
      <c r="AF140">
        <v>117.40081063567607</v>
      </c>
    </row>
    <row r="141" spans="1:44" x14ac:dyDescent="0.55000000000000004">
      <c r="A141">
        <v>29</v>
      </c>
      <c r="B141" t="s">
        <v>392</v>
      </c>
      <c r="C141">
        <v>1150332.00178256</v>
      </c>
      <c r="D141">
        <v>1150332.00178256</v>
      </c>
      <c r="E141">
        <v>4.3505646669000004</v>
      </c>
      <c r="F141" t="s">
        <v>236</v>
      </c>
      <c r="G141" t="s">
        <v>388</v>
      </c>
      <c r="H141">
        <v>1150332.00178256</v>
      </c>
      <c r="I141">
        <v>1134463.1863096326</v>
      </c>
      <c r="J141">
        <v>96.726039505591672</v>
      </c>
      <c r="L141">
        <v>12</v>
      </c>
      <c r="M141" t="s">
        <v>262</v>
      </c>
      <c r="N141">
        <v>1382276.94119506</v>
      </c>
      <c r="O141">
        <v>1382276.94119506</v>
      </c>
      <c r="P141">
        <v>3.0985036964999999</v>
      </c>
      <c r="Q141" t="s">
        <v>236</v>
      </c>
      <c r="R141" t="s">
        <v>388</v>
      </c>
      <c r="S141">
        <v>1382276.94119506</v>
      </c>
      <c r="T141">
        <v>1344556.3200708979</v>
      </c>
      <c r="U141">
        <v>104.2042189479796</v>
      </c>
      <c r="W141">
        <v>29</v>
      </c>
      <c r="X141" t="s">
        <v>392</v>
      </c>
      <c r="Y141">
        <v>1581117.9796209801</v>
      </c>
      <c r="Z141">
        <v>1581117.9796209801</v>
      </c>
      <c r="AA141">
        <v>3.5442245749999999</v>
      </c>
      <c r="AB141" t="s">
        <v>236</v>
      </c>
      <c r="AC141" t="s">
        <v>388</v>
      </c>
      <c r="AD141">
        <v>1581117.9796209801</v>
      </c>
      <c r="AE141">
        <v>1539660.3783854472</v>
      </c>
      <c r="AF141">
        <v>110.62379772577337</v>
      </c>
    </row>
    <row r="142" spans="1:44" x14ac:dyDescent="0.55000000000000004">
      <c r="A142">
        <v>30</v>
      </c>
      <c r="B142" t="s">
        <v>393</v>
      </c>
      <c r="C142">
        <v>1230675.8716769901</v>
      </c>
      <c r="D142">
        <v>1230675.8716769901</v>
      </c>
      <c r="E142">
        <v>4.6544258138999997</v>
      </c>
      <c r="F142" t="s">
        <v>236</v>
      </c>
      <c r="G142" t="s">
        <v>389</v>
      </c>
      <c r="H142">
        <v>1230675.8716769901</v>
      </c>
      <c r="I142">
        <v>1214807.0562040627</v>
      </c>
      <c r="J142">
        <v>103.57627883219394</v>
      </c>
      <c r="L142">
        <v>13</v>
      </c>
      <c r="M142" t="s">
        <v>263</v>
      </c>
      <c r="N142">
        <v>1583488.64719163</v>
      </c>
      <c r="O142">
        <v>1583488.64719163</v>
      </c>
      <c r="P142">
        <v>3.5495386492000001</v>
      </c>
      <c r="Q142" t="s">
        <v>236</v>
      </c>
      <c r="R142" t="s">
        <v>389</v>
      </c>
      <c r="S142">
        <v>1583488.64719163</v>
      </c>
      <c r="T142">
        <v>1545768.0260674679</v>
      </c>
      <c r="U142">
        <v>119.79829139669449</v>
      </c>
      <c r="W142">
        <v>30</v>
      </c>
      <c r="X142" t="s">
        <v>393</v>
      </c>
      <c r="Y142">
        <v>1820236.6792472701</v>
      </c>
      <c r="Z142">
        <v>1820236.6792472701</v>
      </c>
      <c r="AA142">
        <v>4.0802316171999999</v>
      </c>
      <c r="AB142" t="s">
        <v>236</v>
      </c>
      <c r="AC142" t="s">
        <v>389</v>
      </c>
      <c r="AD142">
        <v>1820236.6792472701</v>
      </c>
      <c r="AE142">
        <v>1778779.0780117372</v>
      </c>
      <c r="AF142">
        <v>127.80435197738538</v>
      </c>
    </row>
    <row r="143" spans="1:44" x14ac:dyDescent="0.55000000000000004">
      <c r="A143">
        <v>31</v>
      </c>
      <c r="B143" t="s">
        <v>394</v>
      </c>
      <c r="C143">
        <v>1234895.3293027401</v>
      </c>
      <c r="D143">
        <v>1234895.3293027401</v>
      </c>
      <c r="E143">
        <v>4.6703838358</v>
      </c>
      <c r="F143" t="s">
        <v>236</v>
      </c>
      <c r="G143" t="s">
        <v>390</v>
      </c>
      <c r="H143">
        <v>1234895.3293027401</v>
      </c>
      <c r="I143">
        <v>1219026.5138298126</v>
      </c>
      <c r="J143">
        <v>103.93603614289884</v>
      </c>
      <c r="L143">
        <v>14</v>
      </c>
      <c r="M143" t="s">
        <v>264</v>
      </c>
      <c r="N143">
        <v>1596042.13506576</v>
      </c>
      <c r="O143">
        <v>1596042.13506576</v>
      </c>
      <c r="P143">
        <v>3.5776784723000001</v>
      </c>
      <c r="Q143" t="s">
        <v>236</v>
      </c>
      <c r="R143" t="s">
        <v>390</v>
      </c>
      <c r="S143">
        <v>1596042.13506576</v>
      </c>
      <c r="T143">
        <v>1558321.5139415979</v>
      </c>
      <c r="U143">
        <v>120.7711970157969</v>
      </c>
      <c r="W143">
        <v>31</v>
      </c>
      <c r="X143" t="s">
        <v>394</v>
      </c>
      <c r="Y143">
        <v>1724950.31890752</v>
      </c>
      <c r="Z143">
        <v>1724950.31890752</v>
      </c>
      <c r="AA143">
        <v>3.8666382837</v>
      </c>
      <c r="AB143" t="s">
        <v>236</v>
      </c>
      <c r="AC143" t="s">
        <v>390</v>
      </c>
      <c r="AD143">
        <v>1724950.31890752</v>
      </c>
      <c r="AE143">
        <v>1683492.7176719871</v>
      </c>
      <c r="AF143">
        <v>120.958076525845</v>
      </c>
    </row>
    <row r="144" spans="1:44" x14ac:dyDescent="0.55000000000000004">
      <c r="L144">
        <v>15</v>
      </c>
      <c r="M144" t="s">
        <v>265</v>
      </c>
      <c r="N144">
        <v>1517222.8702167601</v>
      </c>
      <c r="O144">
        <v>1517222.8702167601</v>
      </c>
      <c r="P144">
        <v>3.4009976811999998</v>
      </c>
      <c r="Q144" t="s">
        <v>236</v>
      </c>
      <c r="R144" t="s">
        <v>377</v>
      </c>
      <c r="S144">
        <v>1517222.8702167601</v>
      </c>
      <c r="T144">
        <v>1479502.249092598</v>
      </c>
      <c r="U144">
        <v>114.66263926403914</v>
      </c>
      <c r="W144">
        <v>32</v>
      </c>
      <c r="X144" t="s">
        <v>395</v>
      </c>
      <c r="Y144">
        <v>1703222.40575998</v>
      </c>
      <c r="Z144">
        <v>1703222.40575998</v>
      </c>
      <c r="AA144">
        <v>3.8179331239000001</v>
      </c>
      <c r="AB144" t="s">
        <v>236</v>
      </c>
      <c r="AC144" t="s">
        <v>377</v>
      </c>
      <c r="AD144">
        <v>1703222.40575998</v>
      </c>
      <c r="AE144">
        <v>1661764.8045244471</v>
      </c>
      <c r="AF144">
        <v>119.39693726242044</v>
      </c>
    </row>
    <row r="145" spans="1:32" x14ac:dyDescent="0.55000000000000004">
      <c r="L145">
        <v>16</v>
      </c>
      <c r="M145" t="s">
        <v>266</v>
      </c>
      <c r="N145">
        <v>1539524.8408814101</v>
      </c>
      <c r="O145">
        <v>1539524.8408814101</v>
      </c>
      <c r="P145">
        <v>3.4509896447999999</v>
      </c>
      <c r="Q145" t="s">
        <v>236</v>
      </c>
      <c r="R145" t="s">
        <v>376</v>
      </c>
      <c r="S145">
        <v>1539524.8408814101</v>
      </c>
      <c r="T145">
        <v>1501804.2197572479</v>
      </c>
      <c r="U145">
        <v>116.39106030480897</v>
      </c>
      <c r="W145">
        <v>33</v>
      </c>
      <c r="X145" t="s">
        <v>396</v>
      </c>
      <c r="Y145">
        <v>1722663.44383937</v>
      </c>
      <c r="Z145">
        <v>1722663.44383937</v>
      </c>
      <c r="AA145">
        <v>3.8615120381999999</v>
      </c>
      <c r="AB145" t="s">
        <v>236</v>
      </c>
      <c r="AC145" t="s">
        <v>376</v>
      </c>
      <c r="AD145">
        <v>1722663.44383937</v>
      </c>
      <c r="AE145">
        <v>1681205.8426038371</v>
      </c>
      <c r="AF145">
        <v>120.79376574113259</v>
      </c>
    </row>
    <row r="146" spans="1:32" x14ac:dyDescent="0.55000000000000004">
      <c r="L146">
        <v>17</v>
      </c>
      <c r="M146" t="s">
        <v>267</v>
      </c>
      <c r="N146">
        <v>506399.32009187498</v>
      </c>
      <c r="O146">
        <v>506399.32009187498</v>
      </c>
      <c r="P146">
        <v>1.1351416771</v>
      </c>
      <c r="Q146" t="s">
        <v>236</v>
      </c>
      <c r="R146" t="s">
        <v>378</v>
      </c>
      <c r="S146">
        <v>506399.32009187498</v>
      </c>
      <c r="T146">
        <v>468678.69896771287</v>
      </c>
      <c r="U146">
        <v>36.322984046447786</v>
      </c>
      <c r="W146">
        <v>34</v>
      </c>
      <c r="X146" t="s">
        <v>397</v>
      </c>
      <c r="Y146">
        <v>498490.86235618498</v>
      </c>
      <c r="Z146">
        <v>498490.86235618498</v>
      </c>
      <c r="AA146">
        <v>1.1174141257000001</v>
      </c>
      <c r="AB146" t="s">
        <v>236</v>
      </c>
      <c r="AC146" t="s">
        <v>378</v>
      </c>
      <c r="AD146">
        <v>498490.86235618498</v>
      </c>
      <c r="AE146">
        <v>457033.2611206522</v>
      </c>
      <c r="AF146">
        <v>32.837602202363378</v>
      </c>
    </row>
    <row r="153" spans="1:32" ht="23.1" x14ac:dyDescent="0.85">
      <c r="A153" s="19" t="s">
        <v>430</v>
      </c>
    </row>
    <row r="189" spans="1:11" x14ac:dyDescent="0.55000000000000004">
      <c r="A189" t="s">
        <v>434</v>
      </c>
    </row>
    <row r="190" spans="1:11" x14ac:dyDescent="0.55000000000000004">
      <c r="A190" t="s">
        <v>249</v>
      </c>
      <c r="B190" t="s">
        <v>250</v>
      </c>
      <c r="C190" t="s">
        <v>251</v>
      </c>
      <c r="D190" t="s">
        <v>252</v>
      </c>
      <c r="E190" t="s">
        <v>253</v>
      </c>
      <c r="F190" t="s">
        <v>254</v>
      </c>
    </row>
    <row r="191" spans="1:11" x14ac:dyDescent="0.55000000000000004">
      <c r="C191" t="s">
        <v>255</v>
      </c>
      <c r="D191" t="s">
        <v>255</v>
      </c>
    </row>
    <row r="192" spans="1:11" x14ac:dyDescent="0.55000000000000004">
      <c r="G192" t="s">
        <v>403</v>
      </c>
      <c r="H192" t="s">
        <v>404</v>
      </c>
      <c r="I192" t="s">
        <v>405</v>
      </c>
      <c r="K192" t="s">
        <v>406</v>
      </c>
    </row>
    <row r="193" spans="1:11" x14ac:dyDescent="0.55000000000000004">
      <c r="A193">
        <v>1</v>
      </c>
      <c r="B193" t="s">
        <v>234</v>
      </c>
      <c r="C193">
        <v>28770.870857438698</v>
      </c>
      <c r="D193">
        <v>28770.870857438698</v>
      </c>
      <c r="E193">
        <v>8.6043827200000006E-2</v>
      </c>
      <c r="F193" t="s">
        <v>236</v>
      </c>
      <c r="G193" t="s">
        <v>375</v>
      </c>
    </row>
    <row r="194" spans="1:11" x14ac:dyDescent="0.55000000000000004">
      <c r="A194">
        <v>2</v>
      </c>
      <c r="B194" t="s">
        <v>237</v>
      </c>
      <c r="C194">
        <v>1783000.1681375401</v>
      </c>
      <c r="D194">
        <v>1783000.1681375401</v>
      </c>
      <c r="E194">
        <v>5.3323432276</v>
      </c>
      <c r="F194" t="s">
        <v>236</v>
      </c>
      <c r="G194" t="s">
        <v>402</v>
      </c>
      <c r="H194">
        <v>1754229.2972801013</v>
      </c>
      <c r="I194">
        <v>100</v>
      </c>
    </row>
    <row r="195" spans="1:11" x14ac:dyDescent="0.55000000000000004">
      <c r="A195">
        <v>3</v>
      </c>
      <c r="B195" t="s">
        <v>238</v>
      </c>
      <c r="C195">
        <v>133232.08397062501</v>
      </c>
      <c r="D195">
        <v>133232.08397062501</v>
      </c>
      <c r="E195">
        <v>0.39845156120000003</v>
      </c>
      <c r="F195" t="s">
        <v>236</v>
      </c>
      <c r="G195">
        <v>100000</v>
      </c>
      <c r="H195">
        <v>104461.21311318631</v>
      </c>
      <c r="I195">
        <v>5.9548209162366295</v>
      </c>
      <c r="K195">
        <v>5</v>
      </c>
    </row>
    <row r="196" spans="1:11" x14ac:dyDescent="0.55000000000000004">
      <c r="A196">
        <v>4</v>
      </c>
      <c r="B196" t="s">
        <v>239</v>
      </c>
      <c r="C196">
        <v>134781.46901679999</v>
      </c>
      <c r="D196">
        <v>134781.46901679999</v>
      </c>
      <c r="E196">
        <v>0.40308524159999998</v>
      </c>
      <c r="F196" t="s">
        <v>236</v>
      </c>
      <c r="G196">
        <v>100000</v>
      </c>
      <c r="H196">
        <v>106010.5981593613</v>
      </c>
      <c r="I196">
        <v>6.0431437511463679</v>
      </c>
      <c r="K196">
        <v>5</v>
      </c>
    </row>
    <row r="197" spans="1:11" x14ac:dyDescent="0.55000000000000004">
      <c r="A197">
        <v>5</v>
      </c>
      <c r="B197" t="s">
        <v>240</v>
      </c>
      <c r="C197">
        <v>204606.48109774801</v>
      </c>
      <c r="D197">
        <v>204606.48109774801</v>
      </c>
      <c r="E197">
        <v>0.61190795340000004</v>
      </c>
      <c r="F197" t="s">
        <v>236</v>
      </c>
      <c r="G197">
        <v>100000</v>
      </c>
      <c r="H197">
        <v>175835.61024030932</v>
      </c>
      <c r="I197">
        <v>10.023524889986676</v>
      </c>
      <c r="K197">
        <v>5</v>
      </c>
    </row>
    <row r="198" spans="1:11" x14ac:dyDescent="0.55000000000000004">
      <c r="A198">
        <v>6</v>
      </c>
      <c r="B198" t="s">
        <v>241</v>
      </c>
      <c r="C198">
        <v>108700.533239528</v>
      </c>
      <c r="D198">
        <v>108700.533239528</v>
      </c>
      <c r="E198">
        <v>0.32508608950000001</v>
      </c>
      <c r="F198" t="s">
        <v>236</v>
      </c>
      <c r="G198">
        <v>30000</v>
      </c>
      <c r="H198">
        <v>79929.6623820893</v>
      </c>
      <c r="I198">
        <v>4.5563976445963306</v>
      </c>
      <c r="K198">
        <v>4.4771212547196626</v>
      </c>
    </row>
    <row r="199" spans="1:11" x14ac:dyDescent="0.55000000000000004">
      <c r="A199">
        <v>7</v>
      </c>
      <c r="B199" t="s">
        <v>242</v>
      </c>
      <c r="C199">
        <v>136110.12405639701</v>
      </c>
      <c r="D199">
        <v>136110.12405639701</v>
      </c>
      <c r="E199">
        <v>0.407058794</v>
      </c>
      <c r="F199" t="s">
        <v>236</v>
      </c>
      <c r="G199">
        <v>30000</v>
      </c>
      <c r="H199">
        <v>107339.25319895831</v>
      </c>
      <c r="I199">
        <v>6.11888385203609</v>
      </c>
      <c r="K199">
        <v>4.4771212547196626</v>
      </c>
    </row>
    <row r="200" spans="1:11" x14ac:dyDescent="0.55000000000000004">
      <c r="A200">
        <v>8</v>
      </c>
      <c r="B200" t="s">
        <v>243</v>
      </c>
      <c r="C200">
        <v>124544.538711716</v>
      </c>
      <c r="D200">
        <v>124544.538711716</v>
      </c>
      <c r="E200">
        <v>0.3724700869</v>
      </c>
      <c r="F200" t="s">
        <v>236</v>
      </c>
      <c r="G200">
        <v>30000</v>
      </c>
      <c r="H200">
        <v>95773.667854277301</v>
      </c>
      <c r="I200">
        <v>5.4595866117828793</v>
      </c>
      <c r="K200">
        <v>4.4771212547196626</v>
      </c>
    </row>
    <row r="201" spans="1:11" x14ac:dyDescent="0.55000000000000004">
      <c r="A201">
        <v>9</v>
      </c>
      <c r="B201" t="s">
        <v>244</v>
      </c>
      <c r="C201">
        <v>276125.35072917602</v>
      </c>
      <c r="D201">
        <v>276125.35072917602</v>
      </c>
      <c r="E201">
        <v>0.82579641339999998</v>
      </c>
      <c r="F201" t="s">
        <v>236</v>
      </c>
      <c r="G201">
        <v>10000</v>
      </c>
      <c r="H201">
        <v>247354.47987173731</v>
      </c>
      <c r="I201">
        <v>14.100464531931808</v>
      </c>
      <c r="K201">
        <v>4</v>
      </c>
    </row>
    <row r="202" spans="1:11" x14ac:dyDescent="0.55000000000000004">
      <c r="A202">
        <v>10</v>
      </c>
      <c r="B202" t="s">
        <v>245</v>
      </c>
      <c r="C202">
        <v>288686.941103541</v>
      </c>
      <c r="D202">
        <v>288686.941103541</v>
      </c>
      <c r="E202">
        <v>0.8633638307</v>
      </c>
      <c r="F202" t="s">
        <v>236</v>
      </c>
      <c r="G202">
        <v>10000</v>
      </c>
      <c r="H202">
        <v>259916.07024610229</v>
      </c>
      <c r="I202">
        <v>14.81653912912623</v>
      </c>
      <c r="K202">
        <v>4</v>
      </c>
    </row>
    <row r="203" spans="1:11" x14ac:dyDescent="0.55000000000000004">
      <c r="A203">
        <v>11</v>
      </c>
      <c r="B203" t="s">
        <v>246</v>
      </c>
      <c r="C203">
        <v>299849.98893622501</v>
      </c>
      <c r="D203">
        <v>299849.98893622501</v>
      </c>
      <c r="E203">
        <v>0.89674868590000001</v>
      </c>
      <c r="F203" t="s">
        <v>236</v>
      </c>
      <c r="G203">
        <v>10000</v>
      </c>
      <c r="H203">
        <v>271079.1180787863</v>
      </c>
      <c r="I203">
        <v>15.452889682043802</v>
      </c>
      <c r="K203">
        <v>4</v>
      </c>
    </row>
    <row r="204" spans="1:11" x14ac:dyDescent="0.55000000000000004">
      <c r="A204">
        <v>12</v>
      </c>
      <c r="B204" t="s">
        <v>262</v>
      </c>
      <c r="C204">
        <v>411437.96226180601</v>
      </c>
      <c r="D204">
        <v>411437.96226180601</v>
      </c>
      <c r="E204">
        <v>1.2304701203999999</v>
      </c>
      <c r="F204" t="s">
        <v>236</v>
      </c>
      <c r="G204">
        <v>3000</v>
      </c>
      <c r="H204">
        <v>382667.0914043673</v>
      </c>
      <c r="I204">
        <v>21.81397220977242</v>
      </c>
      <c r="K204">
        <v>3.4771212547196626</v>
      </c>
    </row>
    <row r="205" spans="1:11" x14ac:dyDescent="0.55000000000000004">
      <c r="A205">
        <v>13</v>
      </c>
      <c r="B205" t="s">
        <v>263</v>
      </c>
      <c r="C205">
        <v>435928.46799168002</v>
      </c>
      <c r="D205">
        <v>435928.46799168002</v>
      </c>
      <c r="E205">
        <v>1.3037128406</v>
      </c>
      <c r="F205" t="s">
        <v>236</v>
      </c>
      <c r="G205">
        <v>3000</v>
      </c>
      <c r="H205">
        <v>407157.59713424131</v>
      </c>
      <c r="I205">
        <v>23.210055707399899</v>
      </c>
      <c r="K205">
        <v>3.4771212547196626</v>
      </c>
    </row>
    <row r="206" spans="1:11" x14ac:dyDescent="0.55000000000000004">
      <c r="A206">
        <v>14</v>
      </c>
      <c r="B206" t="s">
        <v>264</v>
      </c>
      <c r="C206">
        <v>445632.30828087701</v>
      </c>
      <c r="D206">
        <v>445632.30828087701</v>
      </c>
      <c r="E206">
        <v>1.3327337054999999</v>
      </c>
      <c r="F206" t="s">
        <v>236</v>
      </c>
      <c r="G206">
        <v>3000</v>
      </c>
      <c r="H206">
        <v>416861.4374234383</v>
      </c>
      <c r="I206">
        <v>23.763224002117276</v>
      </c>
      <c r="K206">
        <v>3.4771212547196626</v>
      </c>
    </row>
    <row r="207" spans="1:11" x14ac:dyDescent="0.55000000000000004">
      <c r="A207">
        <v>15</v>
      </c>
      <c r="B207" t="s">
        <v>265</v>
      </c>
      <c r="C207">
        <v>1096183.1476688001</v>
      </c>
      <c r="D207">
        <v>1096183.1476688001</v>
      </c>
      <c r="E207">
        <v>3.2783085992999998</v>
      </c>
      <c r="F207" t="s">
        <v>236</v>
      </c>
      <c r="G207">
        <v>1000</v>
      </c>
      <c r="H207">
        <v>1067412.2768113613</v>
      </c>
      <c r="I207">
        <v>60.847933532199207</v>
      </c>
      <c r="K207">
        <v>3</v>
      </c>
    </row>
    <row r="208" spans="1:11" x14ac:dyDescent="0.55000000000000004">
      <c r="A208">
        <v>16</v>
      </c>
      <c r="B208" t="s">
        <v>266</v>
      </c>
      <c r="C208">
        <v>1031143.01073045</v>
      </c>
      <c r="D208">
        <v>1031143.01073045</v>
      </c>
      <c r="E208">
        <v>3.0837958112999999</v>
      </c>
      <c r="F208" t="s">
        <v>236</v>
      </c>
      <c r="G208">
        <v>1000</v>
      </c>
      <c r="H208">
        <v>1002372.1398730114</v>
      </c>
      <c r="I208">
        <v>57.14031463430522</v>
      </c>
      <c r="K208">
        <v>3</v>
      </c>
    </row>
    <row r="209" spans="1:11" x14ac:dyDescent="0.55000000000000004">
      <c r="A209">
        <v>17</v>
      </c>
      <c r="B209" t="s">
        <v>267</v>
      </c>
      <c r="C209">
        <v>1121570.5909253999</v>
      </c>
      <c r="D209">
        <v>1121570.5909253999</v>
      </c>
      <c r="E209">
        <v>3.3542337525999999</v>
      </c>
      <c r="F209" t="s">
        <v>236</v>
      </c>
      <c r="G209">
        <v>1000</v>
      </c>
      <c r="H209">
        <v>1092799.7200679611</v>
      </c>
      <c r="I209">
        <v>62.295147034787647</v>
      </c>
      <c r="K209">
        <v>3</v>
      </c>
    </row>
    <row r="210" spans="1:11" x14ac:dyDescent="0.55000000000000004">
      <c r="A210">
        <v>18</v>
      </c>
      <c r="B210" t="s">
        <v>268</v>
      </c>
      <c r="C210">
        <v>41441.086235040602</v>
      </c>
      <c r="D210">
        <v>41441.086235040602</v>
      </c>
      <c r="E210">
        <v>0.12393610469999999</v>
      </c>
      <c r="F210" t="s">
        <v>236</v>
      </c>
      <c r="G210" t="s">
        <v>375</v>
      </c>
    </row>
    <row r="211" spans="1:11" x14ac:dyDescent="0.55000000000000004">
      <c r="A211">
        <v>19</v>
      </c>
      <c r="B211" t="s">
        <v>269</v>
      </c>
      <c r="C211">
        <v>1770918.1452774699</v>
      </c>
      <c r="D211">
        <v>1770918.1452774699</v>
      </c>
      <c r="E211">
        <v>5.2962100326000003</v>
      </c>
      <c r="F211" t="s">
        <v>236</v>
      </c>
      <c r="G211" t="s">
        <v>402</v>
      </c>
      <c r="H211">
        <v>1729477.0590424293</v>
      </c>
      <c r="I211">
        <v>100</v>
      </c>
    </row>
    <row r="212" spans="1:11" x14ac:dyDescent="0.55000000000000004">
      <c r="A212">
        <v>20</v>
      </c>
      <c r="B212" t="s">
        <v>270</v>
      </c>
      <c r="C212">
        <v>1172077.19493062</v>
      </c>
      <c r="D212">
        <v>1172077.19493062</v>
      </c>
      <c r="E212">
        <v>3.505281718</v>
      </c>
      <c r="F212" t="s">
        <v>236</v>
      </c>
      <c r="G212">
        <v>300</v>
      </c>
      <c r="H212">
        <v>1130636.1086955795</v>
      </c>
      <c r="I212">
        <v>65.374449622453284</v>
      </c>
      <c r="K212">
        <v>2.4771212547196626</v>
      </c>
    </row>
    <row r="213" spans="1:11" x14ac:dyDescent="0.55000000000000004">
      <c r="A213">
        <v>21</v>
      </c>
      <c r="B213" t="s">
        <v>271</v>
      </c>
      <c r="C213">
        <v>1253153.7998468899</v>
      </c>
      <c r="D213">
        <v>1253153.7998468899</v>
      </c>
      <c r="E213">
        <v>3.7477540929000002</v>
      </c>
      <c r="F213" t="s">
        <v>236</v>
      </c>
      <c r="G213">
        <v>300</v>
      </c>
      <c r="H213">
        <v>1211712.7136118494</v>
      </c>
      <c r="I213">
        <v>70.062375634097521</v>
      </c>
      <c r="K213">
        <v>2.4771212547196626</v>
      </c>
    </row>
    <row r="214" spans="1:11" x14ac:dyDescent="0.55000000000000004">
      <c r="A214">
        <v>22</v>
      </c>
      <c r="B214" t="s">
        <v>272</v>
      </c>
      <c r="C214">
        <v>1255351.59241239</v>
      </c>
      <c r="D214">
        <v>1255351.59241239</v>
      </c>
      <c r="E214">
        <v>3.7543269382000002</v>
      </c>
      <c r="F214" t="s">
        <v>236</v>
      </c>
      <c r="G214">
        <v>300</v>
      </c>
      <c r="H214">
        <v>1213910.5061773495</v>
      </c>
      <c r="I214">
        <v>70.189454079805088</v>
      </c>
      <c r="K214">
        <v>2.4771212547196626</v>
      </c>
    </row>
    <row r="215" spans="1:11" x14ac:dyDescent="0.55000000000000004">
      <c r="A215">
        <v>23</v>
      </c>
      <c r="B215" t="s">
        <v>273</v>
      </c>
      <c r="C215">
        <v>1463281.8836091899</v>
      </c>
      <c r="D215">
        <v>1463281.8836091899</v>
      </c>
      <c r="E215">
        <v>4.3761752700000001</v>
      </c>
      <c r="F215" t="s">
        <v>236</v>
      </c>
      <c r="G215">
        <v>100</v>
      </c>
      <c r="H215">
        <v>1421840.7973741493</v>
      </c>
      <c r="I215">
        <v>82.212180262245809</v>
      </c>
      <c r="K215">
        <v>2</v>
      </c>
    </row>
    <row r="216" spans="1:11" x14ac:dyDescent="0.55000000000000004">
      <c r="A216">
        <v>24</v>
      </c>
      <c r="B216" t="s">
        <v>274</v>
      </c>
      <c r="C216">
        <v>1521329.38283914</v>
      </c>
      <c r="D216">
        <v>1521329.38283914</v>
      </c>
      <c r="E216">
        <v>4.5497754720000003</v>
      </c>
      <c r="F216" t="s">
        <v>236</v>
      </c>
      <c r="G216">
        <v>100</v>
      </c>
      <c r="H216">
        <v>1479888.2966040995</v>
      </c>
      <c r="I216">
        <v>85.568541592767858</v>
      </c>
      <c r="K216">
        <v>2</v>
      </c>
    </row>
    <row r="217" spans="1:11" x14ac:dyDescent="0.55000000000000004">
      <c r="A217">
        <v>25</v>
      </c>
      <c r="B217" t="s">
        <v>275</v>
      </c>
      <c r="C217">
        <v>1530411.6856098201</v>
      </c>
      <c r="D217">
        <v>1530411.6856098201</v>
      </c>
      <c r="E217">
        <v>4.5769375309000004</v>
      </c>
      <c r="F217" t="s">
        <v>236</v>
      </c>
      <c r="G217">
        <v>100</v>
      </c>
      <c r="H217">
        <v>1488970.5993747795</v>
      </c>
      <c r="I217">
        <v>86.093688932722088</v>
      </c>
      <c r="K217">
        <v>2</v>
      </c>
    </row>
    <row r="218" spans="1:11" x14ac:dyDescent="0.55000000000000004">
      <c r="A218">
        <v>26</v>
      </c>
      <c r="B218" t="s">
        <v>276</v>
      </c>
      <c r="C218">
        <v>1541780.3934486301</v>
      </c>
      <c r="D218">
        <v>1541780.3934486301</v>
      </c>
      <c r="E218">
        <v>4.6109374449000002</v>
      </c>
      <c r="F218" t="s">
        <v>236</v>
      </c>
      <c r="G218">
        <v>30</v>
      </c>
      <c r="H218">
        <v>1500339.3072135895</v>
      </c>
      <c r="I218">
        <v>86.751038377131877</v>
      </c>
      <c r="K218">
        <v>1.4771212547196624</v>
      </c>
    </row>
    <row r="219" spans="1:11" x14ac:dyDescent="0.55000000000000004">
      <c r="A219">
        <v>27</v>
      </c>
      <c r="B219" t="s">
        <v>277</v>
      </c>
      <c r="C219">
        <v>1558743.1039541599</v>
      </c>
      <c r="D219">
        <v>1558743.1039541599</v>
      </c>
      <c r="E219">
        <v>4.6616671061000003</v>
      </c>
      <c r="F219" t="s">
        <v>236</v>
      </c>
      <c r="G219">
        <v>30</v>
      </c>
      <c r="H219">
        <v>1517302.0177191193</v>
      </c>
      <c r="I219">
        <v>87.731838348825136</v>
      </c>
      <c r="K219">
        <v>1.4771212547196624</v>
      </c>
    </row>
    <row r="220" spans="1:11" x14ac:dyDescent="0.55000000000000004">
      <c r="A220">
        <v>28</v>
      </c>
      <c r="B220" t="s">
        <v>391</v>
      </c>
      <c r="C220">
        <v>1603975.68530219</v>
      </c>
      <c r="D220">
        <v>1603975.68530219</v>
      </c>
      <c r="E220">
        <v>4.7969422749000001</v>
      </c>
      <c r="F220" t="s">
        <v>236</v>
      </c>
      <c r="G220">
        <v>30</v>
      </c>
      <c r="H220">
        <v>1562534.5990671495</v>
      </c>
      <c r="I220">
        <v>90.347229001828339</v>
      </c>
      <c r="K220">
        <v>1.4771212547196624</v>
      </c>
    </row>
    <row r="221" spans="1:11" x14ac:dyDescent="0.55000000000000004">
      <c r="A221">
        <v>29</v>
      </c>
      <c r="B221" t="s">
        <v>392</v>
      </c>
      <c r="C221">
        <v>1602774.6252663999</v>
      </c>
      <c r="D221">
        <v>1602774.6252663999</v>
      </c>
      <c r="E221">
        <v>4.7933503154999997</v>
      </c>
      <c r="F221" t="s">
        <v>236</v>
      </c>
      <c r="G221">
        <v>10</v>
      </c>
      <c r="H221">
        <v>1561333.5390313594</v>
      </c>
      <c r="I221">
        <v>90.277782574105544</v>
      </c>
      <c r="K221">
        <v>1</v>
      </c>
    </row>
    <row r="222" spans="1:11" x14ac:dyDescent="0.55000000000000004">
      <c r="A222">
        <v>30</v>
      </c>
      <c r="B222" t="s">
        <v>393</v>
      </c>
      <c r="C222">
        <v>1723014.28634982</v>
      </c>
      <c r="D222">
        <v>1723014.28634982</v>
      </c>
      <c r="E222">
        <v>5.1529459867999998</v>
      </c>
      <c r="F222" t="s">
        <v>236</v>
      </c>
      <c r="G222">
        <v>10</v>
      </c>
      <c r="H222">
        <v>1681573.2001147794</v>
      </c>
      <c r="I222">
        <v>97.230153549757219</v>
      </c>
      <c r="K222">
        <v>1</v>
      </c>
    </row>
    <row r="223" spans="1:11" x14ac:dyDescent="0.55000000000000004">
      <c r="A223">
        <v>31</v>
      </c>
      <c r="B223" t="s">
        <v>394</v>
      </c>
      <c r="C223">
        <v>1640510.87139103</v>
      </c>
      <c r="D223">
        <v>1640510.87139103</v>
      </c>
      <c r="E223">
        <v>4.9062065114999998</v>
      </c>
      <c r="F223" t="s">
        <v>236</v>
      </c>
      <c r="G223">
        <v>10</v>
      </c>
      <c r="H223">
        <v>1599069.7851559895</v>
      </c>
      <c r="I223">
        <v>92.459728031394448</v>
      </c>
      <c r="K223">
        <v>1</v>
      </c>
    </row>
    <row r="224" spans="1:11" x14ac:dyDescent="0.55000000000000004">
      <c r="A224">
        <v>32</v>
      </c>
      <c r="B224" t="s">
        <v>395</v>
      </c>
      <c r="C224">
        <v>1859935.6454304</v>
      </c>
      <c r="D224">
        <v>1859935.6454304</v>
      </c>
      <c r="E224">
        <v>5.5624309072000004</v>
      </c>
      <c r="F224" t="s">
        <v>236</v>
      </c>
      <c r="G224">
        <v>3</v>
      </c>
      <c r="H224">
        <v>1818494.5591953595</v>
      </c>
      <c r="I224">
        <v>105.14707608797175</v>
      </c>
      <c r="K224">
        <v>0.47712125471966244</v>
      </c>
    </row>
    <row r="225" spans="1:11" x14ac:dyDescent="0.55000000000000004">
      <c r="A225">
        <v>33</v>
      </c>
      <c r="B225" t="s">
        <v>396</v>
      </c>
      <c r="C225">
        <v>1906863.8043289599</v>
      </c>
      <c r="D225">
        <v>1906863.8043289599</v>
      </c>
      <c r="E225">
        <v>5.7027769681000002</v>
      </c>
      <c r="F225" t="s">
        <v>236</v>
      </c>
      <c r="G225">
        <v>3</v>
      </c>
      <c r="H225">
        <v>1865422.7180939193</v>
      </c>
      <c r="I225">
        <v>107.86050663931674</v>
      </c>
      <c r="K225">
        <v>0.47712125471966244</v>
      </c>
    </row>
    <row r="226" spans="1:11" x14ac:dyDescent="0.55000000000000004">
      <c r="A226">
        <v>34</v>
      </c>
      <c r="B226" t="s">
        <v>397</v>
      </c>
      <c r="C226">
        <v>1931593.4200659599</v>
      </c>
      <c r="D226">
        <v>1931593.4200659599</v>
      </c>
      <c r="E226">
        <v>5.7767347845000003</v>
      </c>
      <c r="F226" t="s">
        <v>236</v>
      </c>
      <c r="G226">
        <v>3</v>
      </c>
      <c r="H226">
        <v>1890152.3338309193</v>
      </c>
      <c r="I226">
        <v>109.29039642060658</v>
      </c>
      <c r="K226">
        <v>0.47712125471966244</v>
      </c>
    </row>
    <row r="262" spans="1:9" x14ac:dyDescent="0.55000000000000004">
      <c r="A262" t="s">
        <v>435</v>
      </c>
    </row>
    <row r="263" spans="1:9" x14ac:dyDescent="0.55000000000000004">
      <c r="A263" t="s">
        <v>249</v>
      </c>
      <c r="B263" t="s">
        <v>250</v>
      </c>
      <c r="C263" t="s">
        <v>251</v>
      </c>
      <c r="D263" t="s">
        <v>252</v>
      </c>
      <c r="E263" t="s">
        <v>253</v>
      </c>
      <c r="F263" t="s">
        <v>254</v>
      </c>
    </row>
    <row r="264" spans="1:9" x14ac:dyDescent="0.55000000000000004">
      <c r="C264" t="s">
        <v>255</v>
      </c>
      <c r="D264" t="s">
        <v>255</v>
      </c>
    </row>
    <row r="265" spans="1:9" x14ac:dyDescent="0.55000000000000004">
      <c r="G265" t="s">
        <v>403</v>
      </c>
      <c r="H265" t="s">
        <v>404</v>
      </c>
      <c r="I265" t="s">
        <v>405</v>
      </c>
    </row>
    <row r="266" spans="1:9" x14ac:dyDescent="0.55000000000000004">
      <c r="A266">
        <v>1</v>
      </c>
      <c r="B266" t="s">
        <v>234</v>
      </c>
      <c r="C266">
        <v>174825.28021019901</v>
      </c>
      <c r="D266">
        <v>174825.28021019901</v>
      </c>
      <c r="E266">
        <v>0.36670437500000003</v>
      </c>
      <c r="F266" t="s">
        <v>236</v>
      </c>
      <c r="G266" t="s">
        <v>375</v>
      </c>
    </row>
    <row r="267" spans="1:9" x14ac:dyDescent="0.55000000000000004">
      <c r="A267">
        <v>2</v>
      </c>
      <c r="B267" t="s">
        <v>237</v>
      </c>
      <c r="C267">
        <v>2241481.55180135</v>
      </c>
      <c r="D267">
        <v>2241481.55180135</v>
      </c>
      <c r="E267">
        <v>4.7016146089999999</v>
      </c>
      <c r="F267" t="s">
        <v>236</v>
      </c>
      <c r="G267" t="s">
        <v>402</v>
      </c>
      <c r="H267">
        <v>2128136.708423411</v>
      </c>
      <c r="I267">
        <v>100</v>
      </c>
    </row>
    <row r="268" spans="1:9" x14ac:dyDescent="0.55000000000000004">
      <c r="A268">
        <v>3</v>
      </c>
      <c r="B268" t="s">
        <v>238</v>
      </c>
      <c r="C268">
        <v>270507.24306174298</v>
      </c>
      <c r="D268">
        <v>270507.24306174298</v>
      </c>
      <c r="E268">
        <v>0.56740186189999997</v>
      </c>
      <c r="F268" t="s">
        <v>236</v>
      </c>
      <c r="G268">
        <v>100000</v>
      </c>
      <c r="H268">
        <v>157162.39968380396</v>
      </c>
      <c r="I268">
        <v>7.3849766822656191</v>
      </c>
    </row>
    <row r="269" spans="1:9" x14ac:dyDescent="0.55000000000000004">
      <c r="A269">
        <v>4</v>
      </c>
      <c r="B269" t="s">
        <v>239</v>
      </c>
      <c r="C269">
        <v>225531.51172136201</v>
      </c>
      <c r="D269">
        <v>225531.51172136201</v>
      </c>
      <c r="E269">
        <v>0.4730631173</v>
      </c>
      <c r="F269" t="s">
        <v>236</v>
      </c>
      <c r="G269">
        <v>100000</v>
      </c>
      <c r="H269">
        <v>112186.66834342301</v>
      </c>
      <c r="I269">
        <v>5.2715912422061608</v>
      </c>
    </row>
    <row r="270" spans="1:9" x14ac:dyDescent="0.55000000000000004">
      <c r="A270">
        <v>5</v>
      </c>
      <c r="B270" t="s">
        <v>240</v>
      </c>
      <c r="C270">
        <v>113344.843377939</v>
      </c>
      <c r="D270">
        <v>113344.843377939</v>
      </c>
      <c r="E270">
        <v>0.23774622240000001</v>
      </c>
      <c r="F270" t="s">
        <v>236</v>
      </c>
      <c r="G270">
        <v>100000</v>
      </c>
      <c r="H270">
        <v>0</v>
      </c>
      <c r="I270">
        <v>0</v>
      </c>
    </row>
    <row r="271" spans="1:9" x14ac:dyDescent="0.55000000000000004">
      <c r="A271">
        <v>6</v>
      </c>
      <c r="B271" t="s">
        <v>241</v>
      </c>
      <c r="C271">
        <v>419921.69251464098</v>
      </c>
      <c r="D271">
        <v>419921.69251464098</v>
      </c>
      <c r="E271">
        <v>0.8808058057</v>
      </c>
      <c r="F271" t="s">
        <v>236</v>
      </c>
      <c r="G271">
        <v>30000</v>
      </c>
      <c r="H271">
        <v>306576.84913670196</v>
      </c>
      <c r="I271">
        <v>14.405881347905675</v>
      </c>
    </row>
    <row r="272" spans="1:9" x14ac:dyDescent="0.55000000000000004">
      <c r="A272">
        <v>7</v>
      </c>
      <c r="B272" t="s">
        <v>242</v>
      </c>
      <c r="C272">
        <v>437748.84804593201</v>
      </c>
      <c r="D272">
        <v>437748.84804593201</v>
      </c>
      <c r="E272">
        <v>0.91819911580000002</v>
      </c>
      <c r="F272" t="s">
        <v>236</v>
      </c>
      <c r="G272">
        <v>30000</v>
      </c>
      <c r="H272">
        <v>324404.00466799299</v>
      </c>
      <c r="I272">
        <v>15.243569803761407</v>
      </c>
    </row>
    <row r="273" spans="1:9" x14ac:dyDescent="0.55000000000000004">
      <c r="A273">
        <v>8</v>
      </c>
      <c r="B273" t="s">
        <v>243</v>
      </c>
      <c r="C273">
        <v>443908.16822949401</v>
      </c>
      <c r="D273">
        <v>443908.16822949401</v>
      </c>
      <c r="E273">
        <v>0.93111858410000004</v>
      </c>
      <c r="F273" t="s">
        <v>236</v>
      </c>
      <c r="G273">
        <v>30000</v>
      </c>
      <c r="H273">
        <v>330563.32485155499</v>
      </c>
      <c r="I273">
        <v>15.532992948392232</v>
      </c>
    </row>
    <row r="274" spans="1:9" x14ac:dyDescent="0.55000000000000004">
      <c r="A274">
        <v>9</v>
      </c>
      <c r="B274" t="s">
        <v>244</v>
      </c>
      <c r="C274">
        <v>744648.94969226699</v>
      </c>
      <c r="D274">
        <v>744648.94969226699</v>
      </c>
      <c r="E274">
        <v>1.5619367367000001</v>
      </c>
      <c r="F274" t="s">
        <v>236</v>
      </c>
      <c r="G274">
        <v>10000</v>
      </c>
      <c r="H274">
        <v>631304.10631432803</v>
      </c>
      <c r="I274">
        <v>29.664640613338111</v>
      </c>
    </row>
    <row r="275" spans="1:9" x14ac:dyDescent="0.55000000000000004">
      <c r="A275">
        <v>10</v>
      </c>
      <c r="B275" t="s">
        <v>245</v>
      </c>
      <c r="C275">
        <v>847800.31276641705</v>
      </c>
      <c r="D275">
        <v>847800.31276641705</v>
      </c>
      <c r="E275">
        <v>1.7783016473</v>
      </c>
      <c r="F275" t="s">
        <v>236</v>
      </c>
      <c r="G275">
        <v>10000</v>
      </c>
      <c r="H275">
        <v>734455.46938847809</v>
      </c>
      <c r="I275">
        <v>34.511667717652649</v>
      </c>
    </row>
    <row r="276" spans="1:9" x14ac:dyDescent="0.55000000000000004">
      <c r="A276">
        <v>11</v>
      </c>
      <c r="B276" t="s">
        <v>246</v>
      </c>
      <c r="C276">
        <v>778156.20569086098</v>
      </c>
      <c r="D276">
        <v>778156.20569086098</v>
      </c>
      <c r="E276">
        <v>1.6322198065</v>
      </c>
      <c r="F276" t="s">
        <v>236</v>
      </c>
      <c r="G276">
        <v>10000</v>
      </c>
      <c r="H276">
        <v>664811.36231292202</v>
      </c>
      <c r="I276">
        <v>31.239128561690695</v>
      </c>
    </row>
    <row r="277" spans="1:9" x14ac:dyDescent="0.55000000000000004">
      <c r="A277">
        <v>12</v>
      </c>
      <c r="B277" t="s">
        <v>262</v>
      </c>
      <c r="C277">
        <v>1547749.07612651</v>
      </c>
      <c r="D277">
        <v>1547749.07612651</v>
      </c>
      <c r="E277">
        <v>3.2464776083000002</v>
      </c>
      <c r="F277" t="s">
        <v>236</v>
      </c>
      <c r="G277">
        <v>3000</v>
      </c>
      <c r="H277">
        <v>1434404.2327485711</v>
      </c>
      <c r="I277">
        <v>67.401883867283217</v>
      </c>
    </row>
    <row r="278" spans="1:9" x14ac:dyDescent="0.55000000000000004">
      <c r="A278">
        <v>13</v>
      </c>
      <c r="B278" t="s">
        <v>263</v>
      </c>
      <c r="C278">
        <v>1486261.64679404</v>
      </c>
      <c r="D278">
        <v>1486261.64679404</v>
      </c>
      <c r="E278">
        <v>3.1175047885999998</v>
      </c>
      <c r="F278" t="s">
        <v>236</v>
      </c>
      <c r="G278">
        <v>3000</v>
      </c>
      <c r="H278">
        <v>1372916.803416101</v>
      </c>
      <c r="I278">
        <v>64.512622614042499</v>
      </c>
    </row>
    <row r="279" spans="1:9" x14ac:dyDescent="0.55000000000000004">
      <c r="A279">
        <v>14</v>
      </c>
      <c r="B279" t="s">
        <v>264</v>
      </c>
      <c r="C279">
        <v>1545398.9310564699</v>
      </c>
      <c r="D279">
        <v>1545398.9310564699</v>
      </c>
      <c r="E279">
        <v>3.2415480668000001</v>
      </c>
      <c r="F279" t="s">
        <v>236</v>
      </c>
      <c r="G279">
        <v>3000</v>
      </c>
      <c r="H279">
        <v>1432054.087678531</v>
      </c>
      <c r="I279">
        <v>67.291451813706118</v>
      </c>
    </row>
    <row r="280" spans="1:9" x14ac:dyDescent="0.55000000000000004">
      <c r="A280">
        <v>15</v>
      </c>
      <c r="B280" t="s">
        <v>265</v>
      </c>
      <c r="C280">
        <v>1953962.22823261</v>
      </c>
      <c r="D280">
        <v>1953962.22823261</v>
      </c>
      <c r="E280">
        <v>4.0985290957</v>
      </c>
      <c r="F280" t="s">
        <v>236</v>
      </c>
      <c r="G280">
        <v>1000</v>
      </c>
      <c r="H280">
        <v>1840617.3848546711</v>
      </c>
      <c r="I280">
        <v>86.489621534617328</v>
      </c>
    </row>
    <row r="281" spans="1:9" x14ac:dyDescent="0.55000000000000004">
      <c r="A281">
        <v>16</v>
      </c>
      <c r="B281" t="s">
        <v>266</v>
      </c>
      <c r="C281">
        <v>1833801.1321515299</v>
      </c>
      <c r="D281">
        <v>1833801.1321515299</v>
      </c>
      <c r="E281">
        <v>3.8464854578000001</v>
      </c>
      <c r="F281" t="s">
        <v>236</v>
      </c>
      <c r="G281">
        <v>1000</v>
      </c>
      <c r="H281">
        <v>1720456.2887735909</v>
      </c>
      <c r="I281">
        <v>80.843316219480926</v>
      </c>
    </row>
    <row r="282" spans="1:9" x14ac:dyDescent="0.55000000000000004">
      <c r="A282">
        <v>17</v>
      </c>
      <c r="B282" t="s">
        <v>267</v>
      </c>
      <c r="C282">
        <v>1815873.03411723</v>
      </c>
      <c r="D282">
        <v>1815873.03411723</v>
      </c>
      <c r="E282">
        <v>3.8088804159</v>
      </c>
      <c r="F282" t="s">
        <v>236</v>
      </c>
      <c r="G282">
        <v>1000</v>
      </c>
      <c r="H282">
        <v>1702528.190739291</v>
      </c>
      <c r="I282">
        <v>80.000884529668028</v>
      </c>
    </row>
    <row r="283" spans="1:9" x14ac:dyDescent="0.55000000000000004">
      <c r="A283">
        <v>18</v>
      </c>
      <c r="B283" t="s">
        <v>268</v>
      </c>
      <c r="C283">
        <v>110349.243288663</v>
      </c>
      <c r="D283">
        <v>110349.243288663</v>
      </c>
      <c r="E283">
        <v>0.2314628081</v>
      </c>
      <c r="F283" t="s">
        <v>236</v>
      </c>
      <c r="G283" t="s">
        <v>375</v>
      </c>
    </row>
    <row r="284" spans="1:9" x14ac:dyDescent="0.55000000000000004">
      <c r="A284">
        <v>19</v>
      </c>
      <c r="B284" t="s">
        <v>269</v>
      </c>
      <c r="C284">
        <v>2030628.58551744</v>
      </c>
      <c r="D284">
        <v>2030628.58551744</v>
      </c>
      <c r="E284">
        <v>4.2593404418</v>
      </c>
      <c r="F284" t="s">
        <v>236</v>
      </c>
      <c r="G284" t="s">
        <v>402</v>
      </c>
      <c r="H284">
        <v>1920279.342228777</v>
      </c>
      <c r="I284">
        <v>100</v>
      </c>
    </row>
    <row r="285" spans="1:9" x14ac:dyDescent="0.55000000000000004">
      <c r="A285">
        <v>20</v>
      </c>
      <c r="B285" t="s">
        <v>270</v>
      </c>
      <c r="C285">
        <v>2014858.10254744</v>
      </c>
      <c r="D285">
        <v>2014858.10254744</v>
      </c>
      <c r="E285">
        <v>4.2262611005000004</v>
      </c>
      <c r="F285" t="s">
        <v>236</v>
      </c>
      <c r="G285">
        <v>300</v>
      </c>
      <c r="H285">
        <v>1904508.859258777</v>
      </c>
      <c r="I285">
        <v>99.178740164350472</v>
      </c>
    </row>
    <row r="286" spans="1:9" x14ac:dyDescent="0.55000000000000004">
      <c r="A286">
        <v>21</v>
      </c>
      <c r="B286" t="s">
        <v>271</v>
      </c>
      <c r="C286">
        <v>2091525.38483231</v>
      </c>
      <c r="D286">
        <v>2091525.38483231</v>
      </c>
      <c r="E286">
        <v>4.3870743868000002</v>
      </c>
      <c r="F286" t="s">
        <v>236</v>
      </c>
      <c r="G286">
        <v>300</v>
      </c>
      <c r="H286">
        <v>1981176.141543647</v>
      </c>
      <c r="I286">
        <v>103.17124691057656</v>
      </c>
    </row>
    <row r="287" spans="1:9" x14ac:dyDescent="0.55000000000000004">
      <c r="A287">
        <v>22</v>
      </c>
      <c r="B287" t="s">
        <v>272</v>
      </c>
      <c r="C287">
        <v>2110066.1028848598</v>
      </c>
      <c r="D287">
        <v>2110066.1028848598</v>
      </c>
      <c r="E287">
        <v>4.4259644284000004</v>
      </c>
      <c r="F287" t="s">
        <v>236</v>
      </c>
      <c r="G287">
        <v>300</v>
      </c>
      <c r="H287">
        <v>1999716.8595961968</v>
      </c>
      <c r="I287">
        <v>104.13676883464362</v>
      </c>
    </row>
    <row r="288" spans="1:9" x14ac:dyDescent="0.55000000000000004">
      <c r="A288">
        <v>23</v>
      </c>
      <c r="B288" t="s">
        <v>273</v>
      </c>
      <c r="C288">
        <v>1884798.7036713699</v>
      </c>
      <c r="D288">
        <v>1884798.7036713699</v>
      </c>
      <c r="E288">
        <v>3.9534552996999999</v>
      </c>
      <c r="F288" t="s">
        <v>236</v>
      </c>
      <c r="G288">
        <v>100</v>
      </c>
      <c r="H288">
        <v>1774449.460382707</v>
      </c>
      <c r="I288">
        <v>92.405798539872208</v>
      </c>
    </row>
    <row r="289" spans="1:9" x14ac:dyDescent="0.55000000000000004">
      <c r="A289">
        <v>24</v>
      </c>
      <c r="B289" t="s">
        <v>274</v>
      </c>
      <c r="C289">
        <v>1876137.7259132599</v>
      </c>
      <c r="D289">
        <v>1876137.7259132599</v>
      </c>
      <c r="E289">
        <v>3.9352884852000001</v>
      </c>
      <c r="F289" t="s">
        <v>236</v>
      </c>
      <c r="G289">
        <v>100</v>
      </c>
      <c r="H289">
        <v>1765788.4826245969</v>
      </c>
      <c r="I289">
        <v>91.954771568553667</v>
      </c>
    </row>
    <row r="290" spans="1:9" x14ac:dyDescent="0.55000000000000004">
      <c r="A290">
        <v>25</v>
      </c>
      <c r="B290" t="s">
        <v>275</v>
      </c>
      <c r="C290">
        <v>1813496.5415463999</v>
      </c>
      <c r="D290">
        <v>1813496.5415463999</v>
      </c>
      <c r="E290">
        <v>3.8038956092</v>
      </c>
      <c r="F290" t="s">
        <v>236</v>
      </c>
      <c r="G290">
        <v>100</v>
      </c>
      <c r="H290">
        <v>1703147.298257737</v>
      </c>
      <c r="I290">
        <v>88.692684486256809</v>
      </c>
    </row>
    <row r="291" spans="1:9" x14ac:dyDescent="0.55000000000000004">
      <c r="A291">
        <v>26</v>
      </c>
      <c r="B291" t="s">
        <v>276</v>
      </c>
      <c r="C291">
        <v>1962753.3384946</v>
      </c>
      <c r="D291">
        <v>1962753.3384946</v>
      </c>
      <c r="E291">
        <v>4.1169688694</v>
      </c>
      <c r="F291" t="s">
        <v>236</v>
      </c>
      <c r="G291">
        <v>30</v>
      </c>
      <c r="H291">
        <v>1852404.095205937</v>
      </c>
      <c r="I291">
        <v>96.465345143792447</v>
      </c>
    </row>
    <row r="292" spans="1:9" x14ac:dyDescent="0.55000000000000004">
      <c r="A292">
        <v>27</v>
      </c>
      <c r="B292" t="s">
        <v>277</v>
      </c>
      <c r="C292">
        <v>1933331.84261777</v>
      </c>
      <c r="D292">
        <v>1933331.84261777</v>
      </c>
      <c r="E292">
        <v>4.0552558766000004</v>
      </c>
      <c r="F292" t="s">
        <v>236</v>
      </c>
      <c r="G292">
        <v>30</v>
      </c>
      <c r="H292">
        <v>1822982.599329107</v>
      </c>
      <c r="I292">
        <v>94.933198480032473</v>
      </c>
    </row>
    <row r="293" spans="1:9" x14ac:dyDescent="0.55000000000000004">
      <c r="A293">
        <v>28</v>
      </c>
      <c r="B293" t="s">
        <v>391</v>
      </c>
      <c r="C293">
        <v>2092386.9673579801</v>
      </c>
      <c r="D293">
        <v>2092386.9673579801</v>
      </c>
      <c r="E293">
        <v>4.3888815973000002</v>
      </c>
      <c r="F293" t="s">
        <v>236</v>
      </c>
      <c r="G293">
        <v>30</v>
      </c>
      <c r="H293">
        <v>1982037.7240693171</v>
      </c>
      <c r="I293">
        <v>103.21611447264021</v>
      </c>
    </row>
    <row r="294" spans="1:9" x14ac:dyDescent="0.55000000000000004">
      <c r="A294">
        <v>29</v>
      </c>
      <c r="B294" t="s">
        <v>392</v>
      </c>
      <c r="C294">
        <v>1908983.89439215</v>
      </c>
      <c r="D294">
        <v>1908983.89439215</v>
      </c>
      <c r="E294">
        <v>4.0041848922999996</v>
      </c>
      <c r="F294" t="s">
        <v>236</v>
      </c>
      <c r="G294">
        <v>10</v>
      </c>
      <c r="H294">
        <v>1798634.651103487</v>
      </c>
      <c r="I294">
        <v>93.665260649833229</v>
      </c>
    </row>
    <row r="295" spans="1:9" x14ac:dyDescent="0.55000000000000004">
      <c r="A295">
        <v>30</v>
      </c>
      <c r="B295" t="s">
        <v>393</v>
      </c>
      <c r="C295">
        <v>1841273.70737423</v>
      </c>
      <c r="D295">
        <v>1841273.70737423</v>
      </c>
      <c r="E295">
        <v>3.8621595412</v>
      </c>
      <c r="F295" t="s">
        <v>236</v>
      </c>
      <c r="G295">
        <v>10</v>
      </c>
      <c r="H295">
        <v>1730924.464085567</v>
      </c>
      <c r="I295">
        <v>90.139201418298086</v>
      </c>
    </row>
    <row r="296" spans="1:9" x14ac:dyDescent="0.55000000000000004">
      <c r="A296">
        <v>31</v>
      </c>
      <c r="B296" t="s">
        <v>394</v>
      </c>
      <c r="C296">
        <v>1728356.5115090299</v>
      </c>
      <c r="D296">
        <v>1728356.5115090299</v>
      </c>
      <c r="E296">
        <v>3.6253103299</v>
      </c>
      <c r="F296" t="s">
        <v>236</v>
      </c>
      <c r="G296">
        <v>10</v>
      </c>
      <c r="H296">
        <v>1618007.2682203669</v>
      </c>
      <c r="I296">
        <v>84.258952988705431</v>
      </c>
    </row>
    <row r="297" spans="1:9" x14ac:dyDescent="0.55000000000000004">
      <c r="A297">
        <v>32</v>
      </c>
      <c r="B297" t="s">
        <v>395</v>
      </c>
      <c r="C297">
        <v>1847075.84504714</v>
      </c>
      <c r="D297">
        <v>1847075.84504714</v>
      </c>
      <c r="E297">
        <v>3.8743298021000001</v>
      </c>
      <c r="F297" t="s">
        <v>236</v>
      </c>
      <c r="G297">
        <v>3</v>
      </c>
      <c r="H297">
        <v>1736726.601758477</v>
      </c>
      <c r="I297">
        <v>90.441352128630456</v>
      </c>
    </row>
    <row r="298" spans="1:9" x14ac:dyDescent="0.55000000000000004">
      <c r="A298">
        <v>33</v>
      </c>
      <c r="B298" t="s">
        <v>396</v>
      </c>
      <c r="C298">
        <v>1748651.5321138699</v>
      </c>
      <c r="D298">
        <v>1748651.5321138699</v>
      </c>
      <c r="E298">
        <v>3.6678801049</v>
      </c>
      <c r="F298" t="s">
        <v>236</v>
      </c>
      <c r="G298">
        <v>3</v>
      </c>
      <c r="H298">
        <v>1638302.2888252069</v>
      </c>
      <c r="I298">
        <v>85.315831545826413</v>
      </c>
    </row>
    <row r="299" spans="1:9" x14ac:dyDescent="0.55000000000000004">
      <c r="A299">
        <v>34</v>
      </c>
      <c r="B299" t="s">
        <v>397</v>
      </c>
      <c r="C299">
        <v>1799124.28361808</v>
      </c>
      <c r="D299">
        <v>1799124.28361808</v>
      </c>
      <c r="E299">
        <v>3.7737491117999999</v>
      </c>
      <c r="F299" t="s">
        <v>236</v>
      </c>
      <c r="G299">
        <v>3</v>
      </c>
      <c r="H299">
        <v>1688775.040329417</v>
      </c>
      <c r="I299">
        <v>87.944238277819309</v>
      </c>
    </row>
    <row r="302" spans="1:9" x14ac:dyDescent="0.55000000000000004">
      <c r="A302" s="1" t="s">
        <v>407</v>
      </c>
    </row>
    <row r="306" spans="1:7" x14ac:dyDescent="0.55000000000000004">
      <c r="A306" t="s">
        <v>408</v>
      </c>
      <c r="B306" s="36" t="s">
        <v>379</v>
      </c>
      <c r="C306" s="36"/>
      <c r="D306" s="36"/>
      <c r="E306" s="36" t="s">
        <v>380</v>
      </c>
      <c r="F306" s="36"/>
      <c r="G306" s="36"/>
    </row>
    <row r="307" spans="1:7" x14ac:dyDescent="0.55000000000000004">
      <c r="A307" s="12">
        <v>5</v>
      </c>
      <c r="B307" s="12">
        <v>5.9548209999999999</v>
      </c>
      <c r="C307" s="12">
        <v>6.0431439999999998</v>
      </c>
      <c r="D307" s="12">
        <v>10.02352</v>
      </c>
      <c r="E307" s="12">
        <v>7.3849770000000001</v>
      </c>
      <c r="F307" s="12">
        <v>5.2715909999999999</v>
      </c>
      <c r="G307" s="12">
        <v>0</v>
      </c>
    </row>
    <row r="308" spans="1:7" x14ac:dyDescent="0.55000000000000004">
      <c r="A308" s="12">
        <v>4.4771210000000004</v>
      </c>
      <c r="B308" s="12">
        <v>4.5563979999999997</v>
      </c>
      <c r="C308" s="12">
        <v>6.1188840000000004</v>
      </c>
      <c r="D308" s="12">
        <v>5.459587</v>
      </c>
      <c r="E308" s="12">
        <v>14.40588</v>
      </c>
      <c r="F308" s="12">
        <v>15.24357</v>
      </c>
      <c r="G308" s="12">
        <v>15.53299</v>
      </c>
    </row>
    <row r="309" spans="1:7" x14ac:dyDescent="0.55000000000000004">
      <c r="A309" s="12">
        <v>4</v>
      </c>
      <c r="B309" s="12">
        <v>14.10046</v>
      </c>
      <c r="C309" s="12">
        <v>14.81654</v>
      </c>
      <c r="D309" s="12">
        <v>15.45289</v>
      </c>
      <c r="E309" s="12">
        <v>29.664639999999999</v>
      </c>
      <c r="F309" s="12">
        <v>34.511670000000002</v>
      </c>
      <c r="G309" s="12">
        <v>31.239129999999999</v>
      </c>
    </row>
    <row r="310" spans="1:7" x14ac:dyDescent="0.55000000000000004">
      <c r="A310" s="12">
        <v>3.4771209999999999</v>
      </c>
      <c r="B310" s="12">
        <v>21.813970000000001</v>
      </c>
      <c r="C310" s="12">
        <v>23.210059999999999</v>
      </c>
      <c r="D310" s="12">
        <v>23.76322</v>
      </c>
      <c r="E310" s="12">
        <v>67.401880000000006</v>
      </c>
      <c r="F310" s="12">
        <v>64.512619999999998</v>
      </c>
      <c r="G310" s="12">
        <v>67.291449999999998</v>
      </c>
    </row>
    <row r="311" spans="1:7" x14ac:dyDescent="0.55000000000000004">
      <c r="A311" s="12">
        <v>3</v>
      </c>
      <c r="B311" s="12">
        <v>60.847929999999998</v>
      </c>
      <c r="C311" s="12">
        <v>57.140309999999999</v>
      </c>
      <c r="D311" s="12">
        <v>62.29515</v>
      </c>
      <c r="E311" s="12">
        <v>86.489620000000002</v>
      </c>
      <c r="F311" s="12">
        <v>80.843320000000006</v>
      </c>
      <c r="G311" s="12">
        <v>80.000879999999995</v>
      </c>
    </row>
    <row r="312" spans="1:7" x14ac:dyDescent="0.55000000000000004">
      <c r="A312" s="12">
        <v>2.4771209999999999</v>
      </c>
      <c r="B312" s="12">
        <v>65.374449999999996</v>
      </c>
      <c r="C312" s="12">
        <v>70.062380000000005</v>
      </c>
      <c r="D312" s="12">
        <v>70.189449999999994</v>
      </c>
      <c r="E312" s="12">
        <v>99.178740000000005</v>
      </c>
      <c r="F312" s="12">
        <v>103.1712</v>
      </c>
      <c r="G312" s="12">
        <v>104.13679999999999</v>
      </c>
    </row>
    <row r="313" spans="1:7" x14ac:dyDescent="0.55000000000000004">
      <c r="A313" s="12">
        <v>2</v>
      </c>
      <c r="B313" s="12">
        <v>82.212180000000004</v>
      </c>
      <c r="C313" s="12">
        <v>85.568539999999999</v>
      </c>
      <c r="D313" s="12">
        <v>86.093689999999995</v>
      </c>
      <c r="E313" s="12">
        <v>92.405799999999999</v>
      </c>
      <c r="F313" s="12">
        <v>91.954769999999996</v>
      </c>
      <c r="G313" s="12">
        <v>88.692679999999996</v>
      </c>
    </row>
    <row r="314" spans="1:7" x14ac:dyDescent="0.55000000000000004">
      <c r="A314" s="12">
        <v>1.4771209999999999</v>
      </c>
      <c r="B314" s="12">
        <v>86.751040000000003</v>
      </c>
      <c r="C314" s="12">
        <v>87.731840000000005</v>
      </c>
      <c r="D314" s="12">
        <v>90.347229999999996</v>
      </c>
      <c r="E314" s="12">
        <v>96.465350000000001</v>
      </c>
      <c r="F314" s="12">
        <v>94.933199999999999</v>
      </c>
      <c r="G314" s="12">
        <v>103.2161</v>
      </c>
    </row>
    <row r="315" spans="1:7" x14ac:dyDescent="0.55000000000000004">
      <c r="A315" s="12">
        <v>1</v>
      </c>
      <c r="B315" s="12">
        <v>90.277780000000007</v>
      </c>
      <c r="C315" s="12">
        <v>97.230149999999995</v>
      </c>
      <c r="D315" s="12">
        <v>92.459729999999993</v>
      </c>
      <c r="E315" s="12">
        <v>93.665260000000004</v>
      </c>
      <c r="F315" s="12">
        <v>90.139200000000002</v>
      </c>
      <c r="G315" s="12">
        <v>84.258949999999999</v>
      </c>
    </row>
    <row r="316" spans="1:7" x14ac:dyDescent="0.55000000000000004">
      <c r="A316" s="12">
        <v>0.47712100000000002</v>
      </c>
      <c r="B316" s="12">
        <v>105.14709999999999</v>
      </c>
      <c r="C316" s="12">
        <v>107.8605</v>
      </c>
      <c r="D316" s="12">
        <v>109.29040000000001</v>
      </c>
      <c r="E316" s="12">
        <v>90.44135</v>
      </c>
      <c r="F316" s="12">
        <v>85.315830000000005</v>
      </c>
      <c r="G316" s="12">
        <v>87.944239999999994</v>
      </c>
    </row>
    <row r="319" spans="1:7" ht="15.6" x14ac:dyDescent="0.6">
      <c r="A319" s="2" t="s">
        <v>68</v>
      </c>
    </row>
    <row r="321" spans="1:3" x14ac:dyDescent="0.55000000000000004">
      <c r="B321" t="s">
        <v>379</v>
      </c>
      <c r="C321" t="s">
        <v>380</v>
      </c>
    </row>
    <row r="322" spans="1:3" x14ac:dyDescent="0.55000000000000004">
      <c r="A322" s="13" t="s">
        <v>409</v>
      </c>
      <c r="B322" s="12"/>
      <c r="C322" s="12"/>
    </row>
    <row r="323" spans="1:3" x14ac:dyDescent="0.55000000000000004">
      <c r="A323" s="13" t="s">
        <v>185</v>
      </c>
      <c r="B323" s="12"/>
      <c r="C323" s="12"/>
    </row>
    <row r="324" spans="1:3" x14ac:dyDescent="0.55000000000000004">
      <c r="A324" s="13" t="s">
        <v>410</v>
      </c>
      <c r="B324" s="12">
        <v>100.6</v>
      </c>
      <c r="C324" s="12">
        <v>93.64</v>
      </c>
    </row>
    <row r="325" spans="1:3" x14ac:dyDescent="0.55000000000000004">
      <c r="A325" s="13" t="s">
        <v>411</v>
      </c>
      <c r="B325" s="12" t="s">
        <v>412</v>
      </c>
      <c r="C325" s="12" t="s">
        <v>412</v>
      </c>
    </row>
    <row r="326" spans="1:3" x14ac:dyDescent="0.55000000000000004">
      <c r="A326" s="13" t="s">
        <v>413</v>
      </c>
      <c r="B326" s="12">
        <v>0.52</v>
      </c>
      <c r="C326" s="12">
        <v>3.923</v>
      </c>
    </row>
    <row r="327" spans="1:3" x14ac:dyDescent="0.55000000000000004">
      <c r="A327" s="13" t="s">
        <v>414</v>
      </c>
      <c r="B327" s="12">
        <v>2.9409999999999998</v>
      </c>
      <c r="C327" s="12">
        <v>3.7480000000000002</v>
      </c>
    </row>
    <row r="328" spans="1:3" x14ac:dyDescent="0.55000000000000004">
      <c r="A328" s="13" t="s">
        <v>415</v>
      </c>
      <c r="B328" s="12">
        <v>-0.74690000000000001</v>
      </c>
      <c r="C328" s="12">
        <v>-1.3220000000000001</v>
      </c>
    </row>
    <row r="329" spans="1:3" x14ac:dyDescent="0.55000000000000004">
      <c r="A329" s="13" t="s">
        <v>416</v>
      </c>
      <c r="B329" s="12">
        <v>873.1</v>
      </c>
      <c r="C329" s="12">
        <v>5604</v>
      </c>
    </row>
    <row r="330" spans="1:3" x14ac:dyDescent="0.55000000000000004">
      <c r="A330" s="13" t="s">
        <v>189</v>
      </c>
      <c r="B330" s="12"/>
      <c r="C330" s="12"/>
    </row>
    <row r="331" spans="1:3" x14ac:dyDescent="0.55000000000000004">
      <c r="A331" s="13" t="s">
        <v>410</v>
      </c>
      <c r="B331" s="12" t="s">
        <v>417</v>
      </c>
      <c r="C331" s="12" t="s">
        <v>418</v>
      </c>
    </row>
    <row r="332" spans="1:3" x14ac:dyDescent="0.55000000000000004">
      <c r="A332" s="13" t="s">
        <v>413</v>
      </c>
      <c r="B332" s="12" t="s">
        <v>419</v>
      </c>
      <c r="C332" s="12" t="s">
        <v>420</v>
      </c>
    </row>
    <row r="333" spans="1:3" x14ac:dyDescent="0.55000000000000004">
      <c r="A333" s="13" t="s">
        <v>414</v>
      </c>
      <c r="B333" s="12" t="s">
        <v>421</v>
      </c>
      <c r="C333" s="12" t="s">
        <v>422</v>
      </c>
    </row>
    <row r="334" spans="1:3" x14ac:dyDescent="0.55000000000000004">
      <c r="A334" s="13" t="s">
        <v>415</v>
      </c>
      <c r="B334" s="12" t="s">
        <v>423</v>
      </c>
      <c r="C334" s="12" t="s">
        <v>424</v>
      </c>
    </row>
    <row r="335" spans="1:3" x14ac:dyDescent="0.55000000000000004">
      <c r="A335" s="13" t="s">
        <v>416</v>
      </c>
      <c r="B335" s="12" t="s">
        <v>425</v>
      </c>
      <c r="C335" s="12" t="s">
        <v>426</v>
      </c>
    </row>
    <row r="336" spans="1:3" x14ac:dyDescent="0.55000000000000004">
      <c r="A336" s="13" t="s">
        <v>192</v>
      </c>
      <c r="B336" s="12"/>
      <c r="C336" s="12"/>
    </row>
    <row r="337" spans="1:3" x14ac:dyDescent="0.55000000000000004">
      <c r="A337" s="13" t="s">
        <v>193</v>
      </c>
      <c r="B337" s="12">
        <v>26</v>
      </c>
      <c r="C337" s="12">
        <v>26</v>
      </c>
    </row>
    <row r="338" spans="1:3" x14ac:dyDescent="0.55000000000000004">
      <c r="A338" s="13" t="s">
        <v>77</v>
      </c>
      <c r="B338" s="12">
        <v>0.97599999999999998</v>
      </c>
      <c r="C338" s="12">
        <v>0.97770000000000001</v>
      </c>
    </row>
    <row r="339" spans="1:3" x14ac:dyDescent="0.55000000000000004">
      <c r="A339" s="13" t="s">
        <v>194</v>
      </c>
      <c r="B339" s="12">
        <v>995.7</v>
      </c>
      <c r="C339" s="12">
        <v>795.6</v>
      </c>
    </row>
    <row r="340" spans="1:3" x14ac:dyDescent="0.55000000000000004">
      <c r="A340" s="13" t="s">
        <v>195</v>
      </c>
      <c r="B340" s="12">
        <v>6.1879999999999997</v>
      </c>
      <c r="C340" s="12">
        <v>5.532</v>
      </c>
    </row>
    <row r="341" spans="1:3" x14ac:dyDescent="0.55000000000000004">
      <c r="A341" s="13" t="s">
        <v>201</v>
      </c>
      <c r="B341" s="12"/>
      <c r="C341" s="12"/>
    </row>
    <row r="342" spans="1:3" x14ac:dyDescent="0.55000000000000004">
      <c r="A342" s="13" t="s">
        <v>411</v>
      </c>
      <c r="B342" s="12" t="s">
        <v>427</v>
      </c>
      <c r="C342" s="12" t="s">
        <v>427</v>
      </c>
    </row>
    <row r="343" spans="1:3" x14ac:dyDescent="0.55000000000000004">
      <c r="A343" s="13"/>
      <c r="B343" s="12"/>
      <c r="C343" s="12"/>
    </row>
    <row r="344" spans="1:3" x14ac:dyDescent="0.55000000000000004">
      <c r="A344" s="13" t="s">
        <v>211</v>
      </c>
      <c r="B344" s="12"/>
      <c r="C344" s="12"/>
    </row>
    <row r="345" spans="1:3" x14ac:dyDescent="0.55000000000000004">
      <c r="A345" s="13" t="s">
        <v>212</v>
      </c>
      <c r="B345" s="12">
        <v>30</v>
      </c>
      <c r="C345" s="12">
        <v>30</v>
      </c>
    </row>
    <row r="346" spans="1:3" x14ac:dyDescent="0.55000000000000004">
      <c r="A346" s="13" t="s">
        <v>213</v>
      </c>
      <c r="B346" s="12">
        <v>30</v>
      </c>
      <c r="C346" s="12">
        <v>30</v>
      </c>
    </row>
    <row r="352" spans="1:3" ht="23.1" x14ac:dyDescent="0.85">
      <c r="A352" s="19" t="s">
        <v>431</v>
      </c>
    </row>
    <row r="386" spans="1:9" x14ac:dyDescent="0.55000000000000004">
      <c r="A386" t="s">
        <v>432</v>
      </c>
    </row>
    <row r="387" spans="1:9" x14ac:dyDescent="0.55000000000000004">
      <c r="A387" t="s">
        <v>249</v>
      </c>
      <c r="B387" t="s">
        <v>250</v>
      </c>
      <c r="C387" t="s">
        <v>251</v>
      </c>
      <c r="D387" t="s">
        <v>252</v>
      </c>
      <c r="E387" t="s">
        <v>253</v>
      </c>
      <c r="F387" t="s">
        <v>254</v>
      </c>
    </row>
    <row r="388" spans="1:9" x14ac:dyDescent="0.55000000000000004">
      <c r="C388" t="s">
        <v>255</v>
      </c>
      <c r="D388" t="s">
        <v>255</v>
      </c>
    </row>
    <row r="390" spans="1:9" x14ac:dyDescent="0.55000000000000004">
      <c r="A390">
        <v>1</v>
      </c>
      <c r="B390" t="s">
        <v>234</v>
      </c>
      <c r="C390">
        <v>22426.474418360998</v>
      </c>
      <c r="D390">
        <v>22426.474418360998</v>
      </c>
      <c r="E390">
        <v>3.49450538E-2</v>
      </c>
      <c r="F390" t="s">
        <v>236</v>
      </c>
      <c r="G390" t="s">
        <v>375</v>
      </c>
      <c r="I390">
        <v>3356106.9102281053</v>
      </c>
    </row>
    <row r="391" spans="1:9" x14ac:dyDescent="0.55000000000000004">
      <c r="A391">
        <v>2</v>
      </c>
      <c r="B391" t="s">
        <v>237</v>
      </c>
      <c r="C391">
        <v>3427071.68525969</v>
      </c>
      <c r="D391">
        <v>3427071.68525969</v>
      </c>
      <c r="E391">
        <v>5.3400816515000002</v>
      </c>
      <c r="F391" t="s">
        <v>236</v>
      </c>
      <c r="G391" t="s">
        <v>444</v>
      </c>
      <c r="H391">
        <v>3404645.2108413288</v>
      </c>
    </row>
    <row r="392" spans="1:9" x14ac:dyDescent="0.55000000000000004">
      <c r="A392">
        <v>3</v>
      </c>
      <c r="B392" t="s">
        <v>238</v>
      </c>
      <c r="C392">
        <v>3483166.76693145</v>
      </c>
      <c r="D392">
        <v>3483166.76693145</v>
      </c>
      <c r="E392">
        <v>5.4274893114999996</v>
      </c>
      <c r="F392" t="s">
        <v>236</v>
      </c>
      <c r="G392" t="s">
        <v>444</v>
      </c>
      <c r="H392">
        <v>3460740.2925130888</v>
      </c>
    </row>
    <row r="393" spans="1:9" x14ac:dyDescent="0.55000000000000004">
      <c r="A393">
        <v>4</v>
      </c>
      <c r="B393" t="s">
        <v>239</v>
      </c>
      <c r="C393">
        <v>3225361.7017482598</v>
      </c>
      <c r="D393">
        <v>3225361.7017482598</v>
      </c>
      <c r="E393">
        <v>5.0257760633000004</v>
      </c>
      <c r="F393" t="s">
        <v>236</v>
      </c>
      <c r="G393" t="s">
        <v>444</v>
      </c>
      <c r="H393">
        <v>3202935.2273298986</v>
      </c>
    </row>
    <row r="394" spans="1:9" x14ac:dyDescent="0.55000000000000004">
      <c r="A394">
        <v>5</v>
      </c>
      <c r="B394" t="s">
        <v>240</v>
      </c>
      <c r="C394">
        <v>60838.590563131198</v>
      </c>
      <c r="D394">
        <v>60838.590563131198</v>
      </c>
      <c r="E394">
        <v>9.4799021100000005E-2</v>
      </c>
      <c r="F394" t="s">
        <v>236</v>
      </c>
      <c r="G394" t="s">
        <v>440</v>
      </c>
      <c r="H394">
        <v>38412.116144770203</v>
      </c>
      <c r="I394">
        <v>1.1445438769457865</v>
      </c>
    </row>
    <row r="395" spans="1:9" x14ac:dyDescent="0.55000000000000004">
      <c r="A395">
        <v>6</v>
      </c>
      <c r="B395" t="s">
        <v>241</v>
      </c>
      <c r="C395">
        <v>36457.4535865168</v>
      </c>
      <c r="D395">
        <v>36457.4535865168</v>
      </c>
      <c r="E395">
        <v>5.6808201500000002E-2</v>
      </c>
      <c r="F395" t="s">
        <v>236</v>
      </c>
      <c r="G395" t="s">
        <v>440</v>
      </c>
      <c r="H395">
        <v>14030.979168155802</v>
      </c>
      <c r="I395">
        <v>0.41807306928735932</v>
      </c>
    </row>
    <row r="396" spans="1:9" x14ac:dyDescent="0.55000000000000004">
      <c r="A396">
        <v>7</v>
      </c>
      <c r="B396" t="s">
        <v>242</v>
      </c>
      <c r="C396">
        <v>45082.0425935495</v>
      </c>
      <c r="D396">
        <v>45082.0425935495</v>
      </c>
      <c r="E396">
        <v>7.0247082799999999E-2</v>
      </c>
      <c r="F396" t="s">
        <v>236</v>
      </c>
      <c r="G396" t="s">
        <v>440</v>
      </c>
      <c r="H396">
        <v>22655.568175188502</v>
      </c>
      <c r="I396">
        <v>0.67505502003357409</v>
      </c>
    </row>
    <row r="397" spans="1:9" x14ac:dyDescent="0.55000000000000004">
      <c r="A397">
        <v>8</v>
      </c>
      <c r="B397" t="s">
        <v>243</v>
      </c>
      <c r="C397">
        <v>211715.59005961599</v>
      </c>
      <c r="D397">
        <v>211715.59005961599</v>
      </c>
      <c r="E397">
        <v>0.32989637849999998</v>
      </c>
      <c r="F397" t="s">
        <v>236</v>
      </c>
      <c r="G397" t="s">
        <v>441</v>
      </c>
      <c r="H397">
        <v>189289.11564125499</v>
      </c>
      <c r="I397">
        <v>5.640139623215684</v>
      </c>
    </row>
    <row r="398" spans="1:9" x14ac:dyDescent="0.55000000000000004">
      <c r="A398">
        <v>9</v>
      </c>
      <c r="B398" t="s">
        <v>244</v>
      </c>
      <c r="C398">
        <v>210616.665026865</v>
      </c>
      <c r="D398">
        <v>210616.665026865</v>
      </c>
      <c r="E398">
        <v>0.32818402759999998</v>
      </c>
      <c r="F398" t="s">
        <v>236</v>
      </c>
      <c r="G398" t="s">
        <v>441</v>
      </c>
      <c r="H398">
        <v>188190.190608504</v>
      </c>
      <c r="I398">
        <v>5.6073955819158705</v>
      </c>
    </row>
    <row r="399" spans="1:9" x14ac:dyDescent="0.55000000000000004">
      <c r="A399">
        <v>10</v>
      </c>
      <c r="B399" t="s">
        <v>245</v>
      </c>
      <c r="C399">
        <v>198864.14592661301</v>
      </c>
      <c r="D399">
        <v>198864.14592661301</v>
      </c>
      <c r="E399">
        <v>0.30987118870000002</v>
      </c>
      <c r="F399" t="s">
        <v>236</v>
      </c>
      <c r="G399" t="s">
        <v>441</v>
      </c>
      <c r="H399">
        <v>176437.67150825201</v>
      </c>
      <c r="I399">
        <v>5.2572124854109621</v>
      </c>
    </row>
    <row r="400" spans="1:9" x14ac:dyDescent="0.55000000000000004">
      <c r="A400">
        <v>11</v>
      </c>
      <c r="B400" t="s">
        <v>246</v>
      </c>
      <c r="C400">
        <v>127785.936308317</v>
      </c>
      <c r="D400">
        <v>127785.936308317</v>
      </c>
      <c r="E400">
        <v>0.19911673769999999</v>
      </c>
      <c r="F400" t="s">
        <v>236</v>
      </c>
      <c r="G400" t="s">
        <v>442</v>
      </c>
      <c r="H400">
        <v>105359.461889956</v>
      </c>
      <c r="I400">
        <v>3.139335685906234</v>
      </c>
    </row>
    <row r="401" spans="1:9" x14ac:dyDescent="0.55000000000000004">
      <c r="A401">
        <v>12</v>
      </c>
      <c r="B401" t="s">
        <v>262</v>
      </c>
      <c r="C401">
        <v>138250.14787017499</v>
      </c>
      <c r="D401">
        <v>138250.14787017499</v>
      </c>
      <c r="E401">
        <v>0.2154221288</v>
      </c>
      <c r="F401" t="s">
        <v>236</v>
      </c>
      <c r="G401" t="s">
        <v>442</v>
      </c>
      <c r="H401">
        <v>115823.67345181399</v>
      </c>
      <c r="I401">
        <v>3.4511318187995919</v>
      </c>
    </row>
    <row r="402" spans="1:9" x14ac:dyDescent="0.55000000000000004">
      <c r="A402">
        <v>13</v>
      </c>
      <c r="B402" t="s">
        <v>263</v>
      </c>
      <c r="C402">
        <v>133120.51771730001</v>
      </c>
      <c r="D402">
        <v>133120.51771730001</v>
      </c>
      <c r="E402">
        <v>0.2074291113</v>
      </c>
      <c r="F402" t="s">
        <v>236</v>
      </c>
      <c r="G402" t="s">
        <v>442</v>
      </c>
      <c r="H402">
        <v>110694.04329893901</v>
      </c>
      <c r="I402">
        <v>3.2982871600897674</v>
      </c>
    </row>
    <row r="403" spans="1:9" x14ac:dyDescent="0.55000000000000004">
      <c r="A403">
        <v>14</v>
      </c>
      <c r="B403" t="s">
        <v>264</v>
      </c>
      <c r="C403">
        <v>1240187.23008545</v>
      </c>
      <c r="D403">
        <v>1240187.23008545</v>
      </c>
      <c r="E403">
        <v>1.9324664553999999</v>
      </c>
      <c r="F403" t="s">
        <v>236</v>
      </c>
      <c r="G403" t="s">
        <v>443</v>
      </c>
      <c r="H403">
        <v>1217760.755667089</v>
      </c>
      <c r="I403">
        <v>36.284921435483156</v>
      </c>
    </row>
    <row r="404" spans="1:9" x14ac:dyDescent="0.55000000000000004">
      <c r="A404">
        <v>15</v>
      </c>
      <c r="B404" t="s">
        <v>265</v>
      </c>
      <c r="C404">
        <v>1158614.8995294101</v>
      </c>
      <c r="D404">
        <v>1158614.8995294101</v>
      </c>
      <c r="E404">
        <v>1.8053600083000001</v>
      </c>
      <c r="F404" t="s">
        <v>236</v>
      </c>
      <c r="G404" t="s">
        <v>443</v>
      </c>
      <c r="H404">
        <v>1136188.4251110491</v>
      </c>
      <c r="I404">
        <v>33.854357310501335</v>
      </c>
    </row>
    <row r="405" spans="1:9" x14ac:dyDescent="0.55000000000000004">
      <c r="A405">
        <v>16</v>
      </c>
      <c r="B405" t="s">
        <v>266</v>
      </c>
      <c r="C405">
        <v>1402898.1286846199</v>
      </c>
      <c r="D405">
        <v>1402898.1286846199</v>
      </c>
      <c r="E405">
        <v>2.1860034583000001</v>
      </c>
      <c r="F405" t="s">
        <v>236</v>
      </c>
      <c r="G405" t="s">
        <v>443</v>
      </c>
      <c r="H405">
        <v>1380471.6542662589</v>
      </c>
      <c r="I405">
        <v>41.133125111691754</v>
      </c>
    </row>
    <row r="406" spans="1:9" x14ac:dyDescent="0.55000000000000004">
      <c r="A406">
        <v>17</v>
      </c>
      <c r="B406" t="s">
        <v>267</v>
      </c>
      <c r="C406">
        <v>20707.1906171224</v>
      </c>
      <c r="D406">
        <v>20707.1906171224</v>
      </c>
      <c r="E406">
        <v>3.2266056500000001E-2</v>
      </c>
      <c r="F406" t="s">
        <v>236</v>
      </c>
      <c r="G406" t="s">
        <v>375</v>
      </c>
    </row>
    <row r="407" spans="1:9" x14ac:dyDescent="0.55000000000000004">
      <c r="A407">
        <v>18</v>
      </c>
      <c r="B407" t="s">
        <v>268</v>
      </c>
      <c r="C407">
        <v>3241135.2084683501</v>
      </c>
      <c r="D407">
        <v>3241135.2084683501</v>
      </c>
      <c r="E407">
        <v>5.0503544269000002</v>
      </c>
      <c r="F407" t="s">
        <v>236</v>
      </c>
      <c r="G407" t="s">
        <v>444</v>
      </c>
      <c r="H407">
        <v>3220428.0178512279</v>
      </c>
      <c r="I407">
        <v>3231606.7998510473</v>
      </c>
    </row>
    <row r="408" spans="1:9" x14ac:dyDescent="0.55000000000000004">
      <c r="A408">
        <v>19</v>
      </c>
      <c r="B408" t="s">
        <v>269</v>
      </c>
      <c r="C408">
        <v>3302556.86217386</v>
      </c>
      <c r="D408">
        <v>3302556.86217386</v>
      </c>
      <c r="E408">
        <v>5.1460619801999998</v>
      </c>
      <c r="F408" t="s">
        <v>236</v>
      </c>
      <c r="G408" t="s">
        <v>444</v>
      </c>
      <c r="H408">
        <v>3281849.6715567377</v>
      </c>
    </row>
    <row r="409" spans="1:9" x14ac:dyDescent="0.55000000000000004">
      <c r="A409">
        <v>20</v>
      </c>
      <c r="B409" t="s">
        <v>270</v>
      </c>
      <c r="C409">
        <v>3213249.9007623</v>
      </c>
      <c r="D409">
        <v>3213249.9007623</v>
      </c>
      <c r="E409">
        <v>5.0069033894999997</v>
      </c>
      <c r="F409" t="s">
        <v>236</v>
      </c>
      <c r="G409" t="s">
        <v>444</v>
      </c>
      <c r="H409">
        <v>3192542.7101451778</v>
      </c>
    </row>
    <row r="410" spans="1:9" x14ac:dyDescent="0.55000000000000004">
      <c r="A410">
        <v>21</v>
      </c>
      <c r="B410" t="s">
        <v>271</v>
      </c>
      <c r="C410">
        <v>3012259.8453973299</v>
      </c>
      <c r="D410">
        <v>3012259.8453973299</v>
      </c>
      <c r="E410">
        <v>4.6937195972000003</v>
      </c>
      <c r="F410" t="s">
        <v>236</v>
      </c>
      <c r="G410" t="s">
        <v>436</v>
      </c>
      <c r="H410">
        <v>2991552.6547802077</v>
      </c>
      <c r="I410">
        <v>92.571678426908107</v>
      </c>
    </row>
    <row r="411" spans="1:9" x14ac:dyDescent="0.55000000000000004">
      <c r="A411">
        <v>22</v>
      </c>
      <c r="B411" t="s">
        <v>272</v>
      </c>
      <c r="C411">
        <v>3164175.1699247598</v>
      </c>
      <c r="D411">
        <v>3164175.1699247598</v>
      </c>
      <c r="E411">
        <v>4.9304348781999998</v>
      </c>
      <c r="F411" t="s">
        <v>236</v>
      </c>
      <c r="G411" t="s">
        <v>436</v>
      </c>
      <c r="H411">
        <v>3143467.9793076375</v>
      </c>
      <c r="I411">
        <v>97.272600721490249</v>
      </c>
    </row>
    <row r="412" spans="1:9" x14ac:dyDescent="0.55000000000000004">
      <c r="A412">
        <v>23</v>
      </c>
      <c r="B412" t="s">
        <v>273</v>
      </c>
      <c r="C412">
        <v>3198905.9240848199</v>
      </c>
      <c r="D412">
        <v>3198905.9240848199</v>
      </c>
      <c r="E412">
        <v>4.9845525274</v>
      </c>
      <c r="F412" t="s">
        <v>236</v>
      </c>
      <c r="G412" t="s">
        <v>436</v>
      </c>
      <c r="H412">
        <v>3178198.7334676976</v>
      </c>
      <c r="I412">
        <v>98.347321636227164</v>
      </c>
    </row>
    <row r="413" spans="1:9" x14ac:dyDescent="0.55000000000000004">
      <c r="A413">
        <v>24</v>
      </c>
      <c r="B413" t="s">
        <v>274</v>
      </c>
      <c r="C413">
        <v>3258553.0983624398</v>
      </c>
      <c r="D413">
        <v>3258553.0983624398</v>
      </c>
      <c r="E413">
        <v>5.0774950772</v>
      </c>
      <c r="F413" t="s">
        <v>236</v>
      </c>
      <c r="G413" t="s">
        <v>437</v>
      </c>
      <c r="H413">
        <v>3237845.9077453176</v>
      </c>
      <c r="I413">
        <v>100.19306519266384</v>
      </c>
    </row>
    <row r="414" spans="1:9" x14ac:dyDescent="0.55000000000000004">
      <c r="A414">
        <v>25</v>
      </c>
      <c r="B414" t="s">
        <v>275</v>
      </c>
      <c r="C414">
        <v>3260468.3946695202</v>
      </c>
      <c r="D414">
        <v>3260468.3946695202</v>
      </c>
      <c r="E414">
        <v>5.0804795023000002</v>
      </c>
      <c r="F414" t="s">
        <v>236</v>
      </c>
      <c r="G414" t="s">
        <v>437</v>
      </c>
      <c r="H414">
        <v>3239761.204052398</v>
      </c>
      <c r="I414">
        <v>100.2523328086117</v>
      </c>
    </row>
    <row r="415" spans="1:9" x14ac:dyDescent="0.55000000000000004">
      <c r="A415">
        <v>26</v>
      </c>
      <c r="B415" t="s">
        <v>276</v>
      </c>
      <c r="C415">
        <v>2818628.4652516702</v>
      </c>
      <c r="D415">
        <v>2818628.4652516702</v>
      </c>
      <c r="E415">
        <v>4.3920021325</v>
      </c>
      <c r="F415" t="s">
        <v>236</v>
      </c>
      <c r="G415" t="s">
        <v>437</v>
      </c>
      <c r="H415">
        <v>2797921.274634548</v>
      </c>
      <c r="I415">
        <v>86.579879543622411</v>
      </c>
    </row>
    <row r="416" spans="1:9" x14ac:dyDescent="0.55000000000000004">
      <c r="A416">
        <v>27</v>
      </c>
      <c r="B416" t="s">
        <v>277</v>
      </c>
      <c r="C416">
        <v>3398395.7594050802</v>
      </c>
      <c r="D416">
        <v>3398395.7594050802</v>
      </c>
      <c r="E416">
        <v>5.2953986685999999</v>
      </c>
      <c r="F416" t="s">
        <v>236</v>
      </c>
      <c r="G416" t="s">
        <v>438</v>
      </c>
      <c r="H416">
        <v>3377688.568787958</v>
      </c>
      <c r="I416">
        <v>104.52040665787818</v>
      </c>
    </row>
    <row r="417" spans="1:13" x14ac:dyDescent="0.55000000000000004">
      <c r="A417">
        <v>28</v>
      </c>
      <c r="B417" t="s">
        <v>391</v>
      </c>
      <c r="C417">
        <v>3406875.2859077901</v>
      </c>
      <c r="D417">
        <v>3406875.2859077901</v>
      </c>
      <c r="E417">
        <v>5.3086115126999998</v>
      </c>
      <c r="F417" t="s">
        <v>236</v>
      </c>
      <c r="G417" t="s">
        <v>438</v>
      </c>
      <c r="H417">
        <v>3386168.0952906678</v>
      </c>
      <c r="I417">
        <v>104.7828001676053</v>
      </c>
    </row>
    <row r="418" spans="1:13" x14ac:dyDescent="0.55000000000000004">
      <c r="A418">
        <v>29</v>
      </c>
      <c r="B418" t="s">
        <v>392</v>
      </c>
      <c r="C418">
        <v>3430522.57348753</v>
      </c>
      <c r="D418">
        <v>3430522.57348753</v>
      </c>
      <c r="E418">
        <v>5.3454588443000004</v>
      </c>
      <c r="F418" t="s">
        <v>236</v>
      </c>
      <c r="G418" t="s">
        <v>438</v>
      </c>
      <c r="H418">
        <v>3409815.3828704078</v>
      </c>
      <c r="I418">
        <v>105.51455031681374</v>
      </c>
    </row>
    <row r="419" spans="1:13" x14ac:dyDescent="0.55000000000000004">
      <c r="A419">
        <v>30</v>
      </c>
      <c r="B419" t="s">
        <v>393</v>
      </c>
      <c r="C419">
        <v>3459537.0993522299</v>
      </c>
      <c r="D419">
        <v>3459537.0993522299</v>
      </c>
      <c r="E419">
        <v>5.3906694355000004</v>
      </c>
      <c r="F419" t="s">
        <v>236</v>
      </c>
      <c r="G419" t="s">
        <v>439</v>
      </c>
      <c r="H419">
        <v>3438829.9087351076</v>
      </c>
      <c r="I419">
        <v>106.41238621275373</v>
      </c>
    </row>
    <row r="420" spans="1:13" x14ac:dyDescent="0.55000000000000004">
      <c r="A420">
        <v>31</v>
      </c>
      <c r="B420" t="s">
        <v>394</v>
      </c>
      <c r="C420">
        <v>3430680.63911724</v>
      </c>
      <c r="D420">
        <v>3430680.63911724</v>
      </c>
      <c r="E420">
        <v>5.345705143</v>
      </c>
      <c r="F420" t="s">
        <v>236</v>
      </c>
      <c r="G420" t="s">
        <v>439</v>
      </c>
      <c r="H420">
        <v>3409973.4485001178</v>
      </c>
      <c r="I420">
        <v>105.51944155635802</v>
      </c>
    </row>
    <row r="421" spans="1:13" x14ac:dyDescent="0.55000000000000004">
      <c r="A421">
        <v>32</v>
      </c>
      <c r="B421" t="s">
        <v>395</v>
      </c>
      <c r="C421">
        <v>3437281.6974389702</v>
      </c>
      <c r="D421">
        <v>3437281.6974389702</v>
      </c>
      <c r="E421">
        <v>5.3559909477999996</v>
      </c>
      <c r="F421" t="s">
        <v>236</v>
      </c>
      <c r="G421" t="s">
        <v>439</v>
      </c>
      <c r="H421">
        <v>3416574.506821848</v>
      </c>
      <c r="I421">
        <v>105.72370707288169</v>
      </c>
    </row>
    <row r="423" spans="1:13" x14ac:dyDescent="0.55000000000000004">
      <c r="A423" t="s">
        <v>448</v>
      </c>
    </row>
    <row r="425" spans="1:13" x14ac:dyDescent="0.55000000000000004">
      <c r="B425" s="35" t="s">
        <v>377</v>
      </c>
      <c r="C425" s="35"/>
      <c r="D425" s="35"/>
      <c r="E425" s="35" t="s">
        <v>445</v>
      </c>
      <c r="F425" s="35"/>
      <c r="G425" s="35"/>
      <c r="H425" s="35" t="s">
        <v>379</v>
      </c>
      <c r="I425" s="35"/>
      <c r="J425" s="35"/>
      <c r="K425" s="35" t="s">
        <v>380</v>
      </c>
      <c r="L425" s="35"/>
      <c r="M425" s="35"/>
    </row>
    <row r="426" spans="1:13" x14ac:dyDescent="0.55000000000000004">
      <c r="A426" s="13" t="s">
        <v>446</v>
      </c>
      <c r="B426" s="12">
        <v>1.144544</v>
      </c>
      <c r="C426" s="12">
        <v>0.41807299999999997</v>
      </c>
      <c r="D426" s="12">
        <v>0.67505499999999996</v>
      </c>
      <c r="E426" s="12">
        <v>3.1393360000000001</v>
      </c>
      <c r="F426" s="12">
        <v>3.4511319999999999</v>
      </c>
      <c r="G426" s="12">
        <v>3.2982870000000002</v>
      </c>
      <c r="H426" s="12">
        <v>92.571680000000001</v>
      </c>
      <c r="I426" s="12">
        <v>97.272599999999997</v>
      </c>
      <c r="J426" s="12">
        <v>98.347319999999996</v>
      </c>
      <c r="K426" s="12">
        <v>104.5204</v>
      </c>
      <c r="L426" s="12">
        <v>104.78279999999999</v>
      </c>
      <c r="M426" s="12">
        <v>105.5146</v>
      </c>
    </row>
    <row r="427" spans="1:13" x14ac:dyDescent="0.55000000000000004">
      <c r="A427" s="13" t="s">
        <v>447</v>
      </c>
      <c r="B427" s="12">
        <v>5.6401399999999997</v>
      </c>
      <c r="C427" s="12">
        <v>5.6073959999999996</v>
      </c>
      <c r="D427" s="12">
        <v>5.257212</v>
      </c>
      <c r="E427" s="12">
        <v>36.28492</v>
      </c>
      <c r="F427" s="12">
        <v>33.85436</v>
      </c>
      <c r="G427" s="12">
        <v>41.133130000000001</v>
      </c>
      <c r="H427" s="12">
        <v>100.1931</v>
      </c>
      <c r="I427" s="12">
        <v>100.25230000000001</v>
      </c>
      <c r="J427" s="12">
        <v>86.579880000000003</v>
      </c>
      <c r="K427" s="12">
        <v>106.41240000000001</v>
      </c>
      <c r="L427" s="12">
        <v>105.5194</v>
      </c>
      <c r="M427" s="12">
        <v>105.72369999999999</v>
      </c>
    </row>
  </sheetData>
  <mergeCells count="6">
    <mergeCell ref="K425:M425"/>
    <mergeCell ref="B306:D306"/>
    <mergeCell ref="E306:G306"/>
    <mergeCell ref="B425:D425"/>
    <mergeCell ref="E425:G425"/>
    <mergeCell ref="H425:J42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E7FC5-984A-4993-B438-2E9635A4083E}">
  <dimension ref="A1:Y465"/>
  <sheetViews>
    <sheetView topLeftCell="A485" workbookViewId="0">
      <selection activeCell="A350" sqref="A350"/>
    </sheetView>
  </sheetViews>
  <sheetFormatPr defaultRowHeight="14.4" x14ac:dyDescent="0.55000000000000004"/>
  <sheetData>
    <row r="1" spans="1:9" ht="23.1" x14ac:dyDescent="0.85">
      <c r="A1" s="19" t="s">
        <v>124</v>
      </c>
    </row>
    <row r="3" spans="1:9" x14ac:dyDescent="0.55000000000000004">
      <c r="A3" t="s">
        <v>1</v>
      </c>
      <c r="E3" t="s">
        <v>2</v>
      </c>
    </row>
    <row r="4" spans="1:9" x14ac:dyDescent="0.55000000000000004">
      <c r="A4" t="s">
        <v>3</v>
      </c>
      <c r="E4" t="s">
        <v>4</v>
      </c>
      <c r="I4" t="s">
        <v>5</v>
      </c>
    </row>
    <row r="5" spans="1:9" x14ac:dyDescent="0.55000000000000004">
      <c r="A5" t="s">
        <v>6</v>
      </c>
      <c r="E5" t="s">
        <v>7</v>
      </c>
    </row>
    <row r="8" spans="1:9" x14ac:dyDescent="0.55000000000000004">
      <c r="A8" t="s">
        <v>8</v>
      </c>
      <c r="E8" t="s">
        <v>9</v>
      </c>
    </row>
    <row r="9" spans="1:9" x14ac:dyDescent="0.55000000000000004">
      <c r="A9" t="s">
        <v>10</v>
      </c>
      <c r="E9" t="s">
        <v>11</v>
      </c>
    </row>
    <row r="10" spans="1:9" x14ac:dyDescent="0.55000000000000004">
      <c r="A10" t="s">
        <v>12</v>
      </c>
      <c r="E10" t="s">
        <v>13</v>
      </c>
    </row>
    <row r="11" spans="1:9" x14ac:dyDescent="0.55000000000000004">
      <c r="A11" t="s">
        <v>14</v>
      </c>
    </row>
    <row r="13" spans="1:9" x14ac:dyDescent="0.55000000000000004">
      <c r="A13" t="s">
        <v>15</v>
      </c>
      <c r="E13">
        <v>5</v>
      </c>
      <c r="F13" t="s">
        <v>16</v>
      </c>
    </row>
    <row r="14" spans="1:9" x14ac:dyDescent="0.55000000000000004">
      <c r="A14" t="s">
        <v>17</v>
      </c>
      <c r="E14">
        <v>1</v>
      </c>
      <c r="F14" t="s">
        <v>18</v>
      </c>
    </row>
    <row r="17" spans="1:10" x14ac:dyDescent="0.55000000000000004">
      <c r="A17" t="s">
        <v>19</v>
      </c>
    </row>
    <row r="18" spans="1:10" x14ac:dyDescent="0.55000000000000004">
      <c r="A18" t="s">
        <v>20</v>
      </c>
      <c r="E18" t="s">
        <v>21</v>
      </c>
    </row>
    <row r="19" spans="1:10" x14ac:dyDescent="0.55000000000000004">
      <c r="A19" t="s">
        <v>22</v>
      </c>
      <c r="E19">
        <v>355</v>
      </c>
      <c r="F19" t="s">
        <v>23</v>
      </c>
    </row>
    <row r="20" spans="1:10" x14ac:dyDescent="0.55000000000000004">
      <c r="A20" t="s">
        <v>24</v>
      </c>
      <c r="E20">
        <v>460</v>
      </c>
      <c r="F20" t="s">
        <v>23</v>
      </c>
    </row>
    <row r="21" spans="1:10" x14ac:dyDescent="0.55000000000000004">
      <c r="A21" t="s">
        <v>25</v>
      </c>
      <c r="E21">
        <v>9</v>
      </c>
      <c r="F21" t="s">
        <v>23</v>
      </c>
    </row>
    <row r="22" spans="1:10" x14ac:dyDescent="0.55000000000000004">
      <c r="A22" t="s">
        <v>26</v>
      </c>
      <c r="E22">
        <v>20</v>
      </c>
      <c r="F22" t="s">
        <v>23</v>
      </c>
    </row>
    <row r="23" spans="1:10" x14ac:dyDescent="0.55000000000000004">
      <c r="A23" t="s">
        <v>27</v>
      </c>
      <c r="E23">
        <v>100</v>
      </c>
      <c r="F23" t="s">
        <v>28</v>
      </c>
    </row>
    <row r="24" spans="1:10" x14ac:dyDescent="0.55000000000000004">
      <c r="A24" t="s">
        <v>29</v>
      </c>
      <c r="E24">
        <v>15</v>
      </c>
    </row>
    <row r="25" spans="1:10" x14ac:dyDescent="0.55000000000000004">
      <c r="A25" t="s">
        <v>30</v>
      </c>
      <c r="E25">
        <v>20</v>
      </c>
      <c r="F25" t="s">
        <v>31</v>
      </c>
    </row>
    <row r="26" spans="1:10" x14ac:dyDescent="0.55000000000000004">
      <c r="A26" t="s">
        <v>32</v>
      </c>
      <c r="E26">
        <v>0</v>
      </c>
      <c r="F26" t="s">
        <v>31</v>
      </c>
    </row>
    <row r="27" spans="1:10" x14ac:dyDescent="0.55000000000000004">
      <c r="A27" t="s">
        <v>33</v>
      </c>
      <c r="E27">
        <v>15</v>
      </c>
      <c r="F27" t="s">
        <v>34</v>
      </c>
    </row>
    <row r="28" spans="1:10" x14ac:dyDescent="0.55000000000000004">
      <c r="A28" t="s">
        <v>35</v>
      </c>
      <c r="E28" t="s">
        <v>125</v>
      </c>
    </row>
    <row r="30" spans="1:10" x14ac:dyDescent="0.55000000000000004">
      <c r="B30" t="s">
        <v>126</v>
      </c>
    </row>
    <row r="31" spans="1:10" x14ac:dyDescent="0.55000000000000004">
      <c r="A31" s="3" t="s">
        <v>38</v>
      </c>
      <c r="B31" s="3">
        <v>2</v>
      </c>
      <c r="C31" s="3">
        <v>3</v>
      </c>
      <c r="D31" s="3">
        <v>4</v>
      </c>
      <c r="E31" s="3">
        <v>5</v>
      </c>
      <c r="F31" s="3">
        <v>6</v>
      </c>
      <c r="G31" s="3">
        <v>7</v>
      </c>
      <c r="H31" s="3">
        <v>8</v>
      </c>
      <c r="I31" s="3">
        <v>9</v>
      </c>
      <c r="J31" s="3">
        <v>10</v>
      </c>
    </row>
    <row r="32" spans="1:10" x14ac:dyDescent="0.55000000000000004">
      <c r="A32" s="3" t="s">
        <v>39</v>
      </c>
      <c r="B32">
        <v>5093</v>
      </c>
      <c r="C32">
        <v>5163</v>
      </c>
      <c r="D32">
        <v>4836</v>
      </c>
      <c r="E32">
        <v>5209</v>
      </c>
      <c r="F32">
        <v>4923</v>
      </c>
      <c r="G32">
        <v>4924</v>
      </c>
      <c r="H32">
        <v>4792</v>
      </c>
      <c r="I32">
        <v>4770</v>
      </c>
      <c r="J32">
        <v>246</v>
      </c>
    </row>
    <row r="33" spans="1:10" x14ac:dyDescent="0.55000000000000004">
      <c r="A33" s="3" t="s">
        <v>40</v>
      </c>
      <c r="B33">
        <v>40432</v>
      </c>
      <c r="C33">
        <v>46747</v>
      </c>
      <c r="D33">
        <v>49369</v>
      </c>
      <c r="E33">
        <v>48794</v>
      </c>
      <c r="F33">
        <v>4568</v>
      </c>
      <c r="G33">
        <v>4647</v>
      </c>
      <c r="H33">
        <v>4572</v>
      </c>
      <c r="I33">
        <v>4519</v>
      </c>
      <c r="J33">
        <v>270</v>
      </c>
    </row>
    <row r="34" spans="1:10" x14ac:dyDescent="0.55000000000000004">
      <c r="A34" s="3" t="s">
        <v>41</v>
      </c>
      <c r="B34">
        <v>39840</v>
      </c>
      <c r="C34">
        <v>53892</v>
      </c>
      <c r="D34">
        <v>56194</v>
      </c>
      <c r="E34">
        <v>49588</v>
      </c>
      <c r="F34">
        <v>4382</v>
      </c>
      <c r="G34">
        <v>4299</v>
      </c>
      <c r="H34">
        <v>4251</v>
      </c>
      <c r="I34">
        <v>4390</v>
      </c>
      <c r="J34">
        <v>275</v>
      </c>
    </row>
    <row r="37" spans="1:10" x14ac:dyDescent="0.55000000000000004">
      <c r="G37" t="s">
        <v>127</v>
      </c>
      <c r="H37">
        <f>AVERAGE(J32:J34)</f>
        <v>263.66666666666669</v>
      </c>
    </row>
    <row r="40" spans="1:10" x14ac:dyDescent="0.55000000000000004">
      <c r="B40" s="3">
        <v>2</v>
      </c>
      <c r="C40" s="3">
        <v>3</v>
      </c>
      <c r="D40" s="3">
        <v>4</v>
      </c>
      <c r="E40" s="3">
        <v>5</v>
      </c>
      <c r="F40" s="3">
        <v>6</v>
      </c>
      <c r="G40" s="3">
        <v>7</v>
      </c>
      <c r="H40" s="3">
        <v>8</v>
      </c>
      <c r="I40" s="3">
        <v>9</v>
      </c>
    </row>
    <row r="41" spans="1:10" x14ac:dyDescent="0.55000000000000004">
      <c r="A41" s="3" t="s">
        <v>39</v>
      </c>
      <c r="B41">
        <f>B32-$H$35</f>
        <v>5093</v>
      </c>
      <c r="C41">
        <f t="shared" ref="C41:I41" si="0">C32-$H$35</f>
        <v>5163</v>
      </c>
      <c r="D41">
        <f t="shared" si="0"/>
        <v>4836</v>
      </c>
      <c r="E41">
        <f t="shared" si="0"/>
        <v>5209</v>
      </c>
      <c r="F41">
        <f t="shared" si="0"/>
        <v>4923</v>
      </c>
      <c r="G41">
        <f t="shared" si="0"/>
        <v>4924</v>
      </c>
      <c r="H41">
        <f t="shared" si="0"/>
        <v>4792</v>
      </c>
      <c r="I41">
        <f t="shared" si="0"/>
        <v>4770</v>
      </c>
    </row>
    <row r="42" spans="1:10" x14ac:dyDescent="0.55000000000000004">
      <c r="A42" s="3" t="s">
        <v>40</v>
      </c>
      <c r="B42">
        <f t="shared" ref="B42:I43" si="1">B33-$H$35</f>
        <v>40432</v>
      </c>
      <c r="C42">
        <f t="shared" si="1"/>
        <v>46747</v>
      </c>
      <c r="D42">
        <f t="shared" si="1"/>
        <v>49369</v>
      </c>
      <c r="E42">
        <f t="shared" si="1"/>
        <v>48794</v>
      </c>
      <c r="F42">
        <f t="shared" si="1"/>
        <v>4568</v>
      </c>
      <c r="G42">
        <f t="shared" si="1"/>
        <v>4647</v>
      </c>
      <c r="H42">
        <f t="shared" si="1"/>
        <v>4572</v>
      </c>
      <c r="I42">
        <f t="shared" si="1"/>
        <v>4519</v>
      </c>
    </row>
    <row r="43" spans="1:10" x14ac:dyDescent="0.55000000000000004">
      <c r="A43" s="3" t="s">
        <v>41</v>
      </c>
      <c r="B43">
        <f t="shared" si="1"/>
        <v>39840</v>
      </c>
      <c r="C43">
        <f t="shared" si="1"/>
        <v>53892</v>
      </c>
      <c r="D43">
        <f t="shared" si="1"/>
        <v>56194</v>
      </c>
      <c r="E43">
        <f t="shared" si="1"/>
        <v>49588</v>
      </c>
      <c r="F43">
        <f t="shared" si="1"/>
        <v>4382</v>
      </c>
      <c r="G43">
        <f t="shared" si="1"/>
        <v>4299</v>
      </c>
      <c r="H43">
        <f t="shared" si="1"/>
        <v>4251</v>
      </c>
      <c r="I43">
        <f t="shared" si="1"/>
        <v>4390</v>
      </c>
    </row>
    <row r="46" spans="1:10" x14ac:dyDescent="0.55000000000000004">
      <c r="A46" s="3" t="s">
        <v>128</v>
      </c>
    </row>
    <row r="48" spans="1:10" x14ac:dyDescent="0.55000000000000004">
      <c r="B48" t="s">
        <v>39</v>
      </c>
      <c r="C48" t="s">
        <v>40</v>
      </c>
      <c r="D48" t="s">
        <v>41</v>
      </c>
    </row>
    <row r="49" spans="1:6" x14ac:dyDescent="0.55000000000000004">
      <c r="A49">
        <v>2</v>
      </c>
      <c r="B49">
        <v>4829.333333333333</v>
      </c>
      <c r="C49">
        <v>40168.333333333336</v>
      </c>
      <c r="D49">
        <v>39576.333333333336</v>
      </c>
    </row>
    <row r="50" spans="1:6" x14ac:dyDescent="0.55000000000000004">
      <c r="A50">
        <v>3</v>
      </c>
      <c r="B50">
        <v>4899.333333333333</v>
      </c>
      <c r="C50">
        <v>46483.333333333336</v>
      </c>
      <c r="D50">
        <v>53628.333333333336</v>
      </c>
    </row>
    <row r="51" spans="1:6" x14ac:dyDescent="0.55000000000000004">
      <c r="A51">
        <v>4</v>
      </c>
      <c r="B51">
        <v>4572.333333333333</v>
      </c>
      <c r="C51">
        <v>49105.333333333336</v>
      </c>
      <c r="D51">
        <v>55930.333333333336</v>
      </c>
    </row>
    <row r="52" spans="1:6" x14ac:dyDescent="0.55000000000000004">
      <c r="A52">
        <v>5</v>
      </c>
      <c r="B52">
        <v>4945.333333333333</v>
      </c>
      <c r="C52">
        <v>48530.333333333336</v>
      </c>
      <c r="D52">
        <v>49324.333333333336</v>
      </c>
    </row>
    <row r="53" spans="1:6" x14ac:dyDescent="0.55000000000000004">
      <c r="A53">
        <v>6</v>
      </c>
      <c r="B53">
        <v>4659.333333333333</v>
      </c>
      <c r="C53">
        <v>4304.333333333333</v>
      </c>
      <c r="D53">
        <v>4118.333333333333</v>
      </c>
    </row>
    <row r="54" spans="1:6" x14ac:dyDescent="0.55000000000000004">
      <c r="A54">
        <v>7</v>
      </c>
      <c r="B54">
        <v>4660.333333333333</v>
      </c>
      <c r="C54">
        <v>4383.333333333333</v>
      </c>
      <c r="D54">
        <v>4035.3333333333335</v>
      </c>
    </row>
    <row r="55" spans="1:6" x14ac:dyDescent="0.55000000000000004">
      <c r="A55">
        <v>8</v>
      </c>
      <c r="B55">
        <v>4528.333333333333</v>
      </c>
      <c r="C55">
        <v>4308.333333333333</v>
      </c>
      <c r="D55">
        <v>3987.3333333333335</v>
      </c>
    </row>
    <row r="56" spans="1:6" x14ac:dyDescent="0.55000000000000004">
      <c r="A56">
        <v>9</v>
      </c>
      <c r="B56">
        <v>4506.333333333333</v>
      </c>
      <c r="C56">
        <v>4255.333333333333</v>
      </c>
      <c r="D56">
        <v>4126.333333333333</v>
      </c>
    </row>
    <row r="58" spans="1:6" x14ac:dyDescent="0.55000000000000004">
      <c r="A58" t="s">
        <v>129</v>
      </c>
    </row>
    <row r="60" spans="1:6" x14ac:dyDescent="0.55000000000000004">
      <c r="A60" s="15" t="s">
        <v>130</v>
      </c>
      <c r="B60" s="15" t="s">
        <v>42</v>
      </c>
      <c r="C60" s="15" t="s">
        <v>131</v>
      </c>
      <c r="D60" s="15" t="s">
        <v>132</v>
      </c>
      <c r="E60" s="15" t="s">
        <v>133</v>
      </c>
      <c r="F60" s="15" t="s">
        <v>134</v>
      </c>
    </row>
    <row r="61" spans="1:6" x14ac:dyDescent="0.55000000000000004">
      <c r="A61" s="12">
        <v>4829.3329999999996</v>
      </c>
      <c r="B61" s="12">
        <v>4659.3329999999996</v>
      </c>
      <c r="C61" s="12">
        <v>40168.33</v>
      </c>
      <c r="D61" s="12">
        <v>4304.3329999999996</v>
      </c>
      <c r="E61" s="12">
        <v>39576.33</v>
      </c>
      <c r="F61" s="12">
        <v>4118.3329999999996</v>
      </c>
    </row>
    <row r="62" spans="1:6" x14ac:dyDescent="0.55000000000000004">
      <c r="A62" s="12">
        <v>4899.3329999999996</v>
      </c>
      <c r="B62" s="12">
        <v>4660.3329999999996</v>
      </c>
      <c r="C62" s="12">
        <v>46483.33</v>
      </c>
      <c r="D62" s="12">
        <v>4383.3329999999996</v>
      </c>
      <c r="E62" s="12">
        <v>53628.33</v>
      </c>
      <c r="F62" s="12">
        <v>4035.3330000000001</v>
      </c>
    </row>
    <row r="63" spans="1:6" x14ac:dyDescent="0.55000000000000004">
      <c r="A63" s="12">
        <v>4572.3329999999996</v>
      </c>
      <c r="B63" s="12">
        <v>4528.3329999999996</v>
      </c>
      <c r="C63" s="12">
        <v>49105.33</v>
      </c>
      <c r="D63" s="12">
        <v>4308.3329999999996</v>
      </c>
      <c r="E63" s="12">
        <v>55930.33</v>
      </c>
      <c r="F63" s="12">
        <v>3987.3330000000001</v>
      </c>
    </row>
    <row r="64" spans="1:6" x14ac:dyDescent="0.55000000000000004">
      <c r="A64" s="12">
        <v>4945.3329999999996</v>
      </c>
      <c r="B64" s="12">
        <v>4506.3329999999996</v>
      </c>
      <c r="C64" s="12">
        <v>48530.33</v>
      </c>
      <c r="D64" s="12">
        <v>4255.3329999999996</v>
      </c>
      <c r="E64" s="12">
        <v>49324.33</v>
      </c>
      <c r="F64" s="12">
        <v>4126.3329999999996</v>
      </c>
    </row>
    <row r="66" spans="1:2" ht="15.6" x14ac:dyDescent="0.6">
      <c r="A66" s="2" t="s">
        <v>68</v>
      </c>
    </row>
    <row r="68" spans="1:2" x14ac:dyDescent="0.55000000000000004">
      <c r="A68" s="1" t="s">
        <v>135</v>
      </c>
    </row>
    <row r="70" spans="1:2" x14ac:dyDescent="0.55000000000000004">
      <c r="A70" s="13" t="s">
        <v>136</v>
      </c>
      <c r="B70" s="12" t="s">
        <v>137</v>
      </c>
    </row>
    <row r="71" spans="1:2" x14ac:dyDescent="0.55000000000000004">
      <c r="A71" s="13"/>
      <c r="B71" s="12"/>
    </row>
    <row r="72" spans="1:2" x14ac:dyDescent="0.55000000000000004">
      <c r="A72" s="13" t="s">
        <v>138</v>
      </c>
      <c r="B72" s="12" t="s">
        <v>133</v>
      </c>
    </row>
    <row r="73" spans="1:2" x14ac:dyDescent="0.55000000000000004">
      <c r="A73" s="13" t="s">
        <v>139</v>
      </c>
      <c r="B73" s="12" t="s">
        <v>139</v>
      </c>
    </row>
    <row r="74" spans="1:2" x14ac:dyDescent="0.55000000000000004">
      <c r="A74" s="13" t="s">
        <v>140</v>
      </c>
      <c r="B74" s="12" t="s">
        <v>131</v>
      </c>
    </row>
    <row r="75" spans="1:2" x14ac:dyDescent="0.55000000000000004">
      <c r="A75" s="13"/>
      <c r="B75" s="12"/>
    </row>
    <row r="76" spans="1:2" x14ac:dyDescent="0.55000000000000004">
      <c r="A76" s="13" t="s">
        <v>135</v>
      </c>
      <c r="B76" s="12"/>
    </row>
    <row r="77" spans="1:2" x14ac:dyDescent="0.55000000000000004">
      <c r="A77" s="13" t="s">
        <v>72</v>
      </c>
      <c r="B77" s="12">
        <v>0.42649999999999999</v>
      </c>
    </row>
    <row r="78" spans="1:2" x14ac:dyDescent="0.55000000000000004">
      <c r="A78" s="13" t="s">
        <v>73</v>
      </c>
      <c r="B78" s="12" t="s">
        <v>81</v>
      </c>
    </row>
    <row r="79" spans="1:2" x14ac:dyDescent="0.55000000000000004">
      <c r="A79" s="13" t="s">
        <v>141</v>
      </c>
      <c r="B79" s="12" t="s">
        <v>83</v>
      </c>
    </row>
    <row r="80" spans="1:2" x14ac:dyDescent="0.55000000000000004">
      <c r="A80" s="13" t="s">
        <v>142</v>
      </c>
      <c r="B80" s="12" t="s">
        <v>143</v>
      </c>
    </row>
    <row r="81" spans="1:2" x14ac:dyDescent="0.55000000000000004">
      <c r="A81" s="13" t="s">
        <v>144</v>
      </c>
      <c r="B81" s="12" t="s">
        <v>145</v>
      </c>
    </row>
    <row r="82" spans="1:2" x14ac:dyDescent="0.55000000000000004">
      <c r="A82" s="13"/>
      <c r="B82" s="12"/>
    </row>
    <row r="83" spans="1:2" x14ac:dyDescent="0.55000000000000004">
      <c r="A83" s="13" t="s">
        <v>146</v>
      </c>
      <c r="B83" s="12"/>
    </row>
    <row r="84" spans="1:2" x14ac:dyDescent="0.55000000000000004">
      <c r="A84" s="13" t="s">
        <v>147</v>
      </c>
      <c r="B84" s="12">
        <v>46072</v>
      </c>
    </row>
    <row r="85" spans="1:2" x14ac:dyDescent="0.55000000000000004">
      <c r="A85" s="13" t="s">
        <v>148</v>
      </c>
      <c r="B85" s="12">
        <v>49615</v>
      </c>
    </row>
    <row r="86" spans="1:2" x14ac:dyDescent="0.55000000000000004">
      <c r="A86" s="13" t="s">
        <v>149</v>
      </c>
      <c r="B86" s="12" t="s">
        <v>150</v>
      </c>
    </row>
    <row r="87" spans="1:2" x14ac:dyDescent="0.55000000000000004">
      <c r="A87" s="13" t="s">
        <v>151</v>
      </c>
      <c r="B87" s="12" t="s">
        <v>152</v>
      </c>
    </row>
    <row r="88" spans="1:2" x14ac:dyDescent="0.55000000000000004">
      <c r="A88" s="13" t="s">
        <v>153</v>
      </c>
      <c r="B88" s="12">
        <v>0.1081</v>
      </c>
    </row>
    <row r="89" spans="1:2" x14ac:dyDescent="0.55000000000000004">
      <c r="A89" s="13"/>
      <c r="B89" s="12"/>
    </row>
    <row r="90" spans="1:2" x14ac:dyDescent="0.55000000000000004">
      <c r="A90" s="13" t="s">
        <v>154</v>
      </c>
      <c r="B90" s="12"/>
    </row>
    <row r="91" spans="1:2" x14ac:dyDescent="0.55000000000000004">
      <c r="A91" s="13" t="s">
        <v>155</v>
      </c>
      <c r="B91" s="12" t="s">
        <v>156</v>
      </c>
    </row>
    <row r="92" spans="1:2" x14ac:dyDescent="0.55000000000000004">
      <c r="A92" s="13" t="s">
        <v>72</v>
      </c>
      <c r="B92" s="12">
        <v>0.375</v>
      </c>
    </row>
    <row r="93" spans="1:2" x14ac:dyDescent="0.55000000000000004">
      <c r="A93" s="13" t="s">
        <v>73</v>
      </c>
      <c r="B93" s="12" t="s">
        <v>81</v>
      </c>
    </row>
    <row r="94" spans="1:2" x14ac:dyDescent="0.55000000000000004">
      <c r="A94" s="13" t="s">
        <v>141</v>
      </c>
      <c r="B94" s="12" t="s">
        <v>83</v>
      </c>
    </row>
    <row r="95" spans="1:2" x14ac:dyDescent="0.55000000000000004">
      <c r="A95" s="13"/>
      <c r="B95" s="12"/>
    </row>
    <row r="96" spans="1:2" x14ac:dyDescent="0.55000000000000004">
      <c r="A96" s="13" t="s">
        <v>157</v>
      </c>
      <c r="B96" s="12"/>
    </row>
    <row r="97" spans="1:9" x14ac:dyDescent="0.55000000000000004">
      <c r="A97" s="13" t="s">
        <v>158</v>
      </c>
      <c r="B97" s="12">
        <v>4</v>
      </c>
    </row>
    <row r="98" spans="1:9" x14ac:dyDescent="0.55000000000000004">
      <c r="A98" s="13" t="s">
        <v>159</v>
      </c>
      <c r="B98" s="12">
        <v>4</v>
      </c>
    </row>
    <row r="101" spans="1:9" ht="23.1" x14ac:dyDescent="0.85">
      <c r="A101" s="19" t="s">
        <v>173</v>
      </c>
    </row>
    <row r="103" spans="1:9" x14ac:dyDescent="0.55000000000000004">
      <c r="A103" t="s">
        <v>1</v>
      </c>
      <c r="E103" t="s">
        <v>2</v>
      </c>
    </row>
    <row r="104" spans="1:9" x14ac:dyDescent="0.55000000000000004">
      <c r="A104" t="s">
        <v>3</v>
      </c>
      <c r="E104" t="s">
        <v>4</v>
      </c>
      <c r="I104" t="s">
        <v>5</v>
      </c>
    </row>
    <row r="105" spans="1:9" x14ac:dyDescent="0.55000000000000004">
      <c r="A105" t="s">
        <v>6</v>
      </c>
      <c r="E105" t="s">
        <v>7</v>
      </c>
    </row>
    <row r="107" spans="1:9" x14ac:dyDescent="0.55000000000000004">
      <c r="A107" t="s">
        <v>8</v>
      </c>
      <c r="E107" t="s">
        <v>9</v>
      </c>
    </row>
    <row r="108" spans="1:9" x14ac:dyDescent="0.55000000000000004">
      <c r="A108" t="s">
        <v>10</v>
      </c>
      <c r="E108" t="s">
        <v>11</v>
      </c>
    </row>
    <row r="109" spans="1:9" x14ac:dyDescent="0.55000000000000004">
      <c r="A109" t="s">
        <v>12</v>
      </c>
      <c r="E109" t="s">
        <v>13</v>
      </c>
    </row>
    <row r="110" spans="1:9" x14ac:dyDescent="0.55000000000000004">
      <c r="A110" t="s">
        <v>14</v>
      </c>
    </row>
    <row r="112" spans="1:9" x14ac:dyDescent="0.55000000000000004">
      <c r="A112" t="s">
        <v>15</v>
      </c>
      <c r="E112">
        <v>5</v>
      </c>
      <c r="F112" t="s">
        <v>16</v>
      </c>
    </row>
    <row r="113" spans="1:6" x14ac:dyDescent="0.55000000000000004">
      <c r="A113" t="s">
        <v>17</v>
      </c>
      <c r="E113">
        <v>1</v>
      </c>
      <c r="F113" t="s">
        <v>18</v>
      </c>
    </row>
    <row r="116" spans="1:6" x14ac:dyDescent="0.55000000000000004">
      <c r="A116" t="s">
        <v>19</v>
      </c>
    </row>
    <row r="117" spans="1:6" x14ac:dyDescent="0.55000000000000004">
      <c r="A117" t="s">
        <v>20</v>
      </c>
      <c r="E117" t="s">
        <v>21</v>
      </c>
    </row>
    <row r="118" spans="1:6" x14ac:dyDescent="0.55000000000000004">
      <c r="A118" t="s">
        <v>22</v>
      </c>
      <c r="E118">
        <v>355</v>
      </c>
      <c r="F118" t="s">
        <v>23</v>
      </c>
    </row>
    <row r="119" spans="1:6" x14ac:dyDescent="0.55000000000000004">
      <c r="A119" t="s">
        <v>24</v>
      </c>
      <c r="E119">
        <v>460</v>
      </c>
      <c r="F119" t="s">
        <v>23</v>
      </c>
    </row>
    <row r="120" spans="1:6" x14ac:dyDescent="0.55000000000000004">
      <c r="A120" t="s">
        <v>25</v>
      </c>
      <c r="E120">
        <v>9</v>
      </c>
      <c r="F120" t="s">
        <v>23</v>
      </c>
    </row>
    <row r="121" spans="1:6" x14ac:dyDescent="0.55000000000000004">
      <c r="A121" t="s">
        <v>26</v>
      </c>
      <c r="E121">
        <v>20</v>
      </c>
      <c r="F121" t="s">
        <v>23</v>
      </c>
    </row>
    <row r="122" spans="1:6" x14ac:dyDescent="0.55000000000000004">
      <c r="A122" t="s">
        <v>27</v>
      </c>
      <c r="E122">
        <v>100</v>
      </c>
      <c r="F122" t="s">
        <v>28</v>
      </c>
    </row>
    <row r="123" spans="1:6" x14ac:dyDescent="0.55000000000000004">
      <c r="A123" t="s">
        <v>29</v>
      </c>
      <c r="E123">
        <v>15</v>
      </c>
    </row>
    <row r="124" spans="1:6" x14ac:dyDescent="0.55000000000000004">
      <c r="A124" t="s">
        <v>30</v>
      </c>
      <c r="E124">
        <v>20</v>
      </c>
      <c r="F124" t="s">
        <v>31</v>
      </c>
    </row>
    <row r="125" spans="1:6" x14ac:dyDescent="0.55000000000000004">
      <c r="A125" t="s">
        <v>32</v>
      </c>
      <c r="E125">
        <v>0</v>
      </c>
      <c r="F125" t="s">
        <v>31</v>
      </c>
    </row>
    <row r="126" spans="1:6" x14ac:dyDescent="0.55000000000000004">
      <c r="A126" t="s">
        <v>33</v>
      </c>
      <c r="E126">
        <v>15</v>
      </c>
      <c r="F126" t="s">
        <v>34</v>
      </c>
    </row>
    <row r="127" spans="1:6" x14ac:dyDescent="0.55000000000000004">
      <c r="A127" t="s">
        <v>35</v>
      </c>
      <c r="E127" t="s">
        <v>160</v>
      </c>
    </row>
    <row r="129" spans="1:20" x14ac:dyDescent="0.55000000000000004">
      <c r="B129" t="s">
        <v>161</v>
      </c>
    </row>
    <row r="130" spans="1:20" x14ac:dyDescent="0.55000000000000004">
      <c r="A130" s="3" t="s">
        <v>38</v>
      </c>
      <c r="B130" s="3">
        <v>1</v>
      </c>
      <c r="C130" s="3">
        <v>2</v>
      </c>
      <c r="D130" s="3">
        <v>3</v>
      </c>
      <c r="E130" s="3">
        <v>4</v>
      </c>
      <c r="F130" s="3">
        <v>5</v>
      </c>
      <c r="G130" s="3">
        <v>6</v>
      </c>
      <c r="H130" s="3">
        <v>7</v>
      </c>
      <c r="I130" s="3">
        <v>8</v>
      </c>
      <c r="J130" s="3">
        <v>9</v>
      </c>
      <c r="K130" s="3">
        <v>10</v>
      </c>
      <c r="L130" s="3">
        <v>11</v>
      </c>
      <c r="M130" s="3">
        <v>12</v>
      </c>
    </row>
    <row r="131" spans="1:20" x14ac:dyDescent="0.55000000000000004">
      <c r="A131" s="3" t="s">
        <v>39</v>
      </c>
      <c r="B131">
        <v>384</v>
      </c>
      <c r="C131">
        <v>4254</v>
      </c>
      <c r="D131">
        <v>4368</v>
      </c>
      <c r="E131">
        <v>8476</v>
      </c>
      <c r="F131">
        <v>7069</v>
      </c>
      <c r="G131">
        <v>4417</v>
      </c>
      <c r="H131">
        <v>8063</v>
      </c>
      <c r="I131">
        <v>7213</v>
      </c>
      <c r="J131">
        <v>7307</v>
      </c>
      <c r="K131">
        <v>280</v>
      </c>
      <c r="L131">
        <v>295</v>
      </c>
      <c r="M131">
        <v>295</v>
      </c>
    </row>
    <row r="132" spans="1:20" x14ac:dyDescent="0.55000000000000004">
      <c r="A132" s="3" t="s">
        <v>40</v>
      </c>
      <c r="B132">
        <v>272</v>
      </c>
      <c r="C132">
        <v>7243</v>
      </c>
      <c r="D132">
        <v>7451</v>
      </c>
      <c r="E132">
        <v>7020</v>
      </c>
      <c r="F132">
        <v>6125</v>
      </c>
      <c r="G132">
        <v>7561</v>
      </c>
      <c r="H132">
        <v>8105</v>
      </c>
      <c r="I132">
        <v>7980</v>
      </c>
      <c r="J132">
        <v>7685</v>
      </c>
      <c r="K132">
        <v>274</v>
      </c>
      <c r="L132">
        <v>283</v>
      </c>
      <c r="M132">
        <v>281</v>
      </c>
    </row>
    <row r="133" spans="1:20" x14ac:dyDescent="0.55000000000000004">
      <c r="A133" s="3" t="s">
        <v>41</v>
      </c>
      <c r="B133">
        <v>276</v>
      </c>
      <c r="C133">
        <v>9562</v>
      </c>
      <c r="D133">
        <v>9411</v>
      </c>
      <c r="E133">
        <v>9980</v>
      </c>
      <c r="F133">
        <v>9334</v>
      </c>
      <c r="G133">
        <v>14679</v>
      </c>
      <c r="H133">
        <v>14612</v>
      </c>
      <c r="I133">
        <v>14699</v>
      </c>
      <c r="J133">
        <v>14564</v>
      </c>
      <c r="K133">
        <v>274</v>
      </c>
      <c r="L133">
        <v>295</v>
      </c>
      <c r="M133">
        <v>279</v>
      </c>
    </row>
    <row r="134" spans="1:20" x14ac:dyDescent="0.55000000000000004">
      <c r="A134" s="3" t="s">
        <v>162</v>
      </c>
      <c r="B134">
        <v>272</v>
      </c>
      <c r="C134">
        <v>18298</v>
      </c>
      <c r="D134">
        <v>16260</v>
      </c>
      <c r="E134">
        <v>16697</v>
      </c>
      <c r="F134">
        <v>17565</v>
      </c>
      <c r="G134">
        <v>21464</v>
      </c>
      <c r="H134">
        <v>21103</v>
      </c>
      <c r="I134">
        <v>21423</v>
      </c>
      <c r="J134">
        <v>23670</v>
      </c>
      <c r="K134">
        <v>275</v>
      </c>
      <c r="L134">
        <v>285</v>
      </c>
      <c r="M134">
        <v>287</v>
      </c>
    </row>
    <row r="135" spans="1:20" x14ac:dyDescent="0.55000000000000004">
      <c r="A135" s="3" t="s">
        <v>71</v>
      </c>
      <c r="B135">
        <v>274</v>
      </c>
      <c r="C135">
        <v>25403</v>
      </c>
      <c r="D135">
        <v>23101</v>
      </c>
      <c r="E135">
        <v>21619</v>
      </c>
      <c r="F135">
        <v>22892</v>
      </c>
      <c r="G135">
        <v>18730</v>
      </c>
      <c r="H135">
        <v>24693</v>
      </c>
      <c r="I135">
        <v>17735</v>
      </c>
      <c r="J135">
        <v>17648</v>
      </c>
      <c r="K135">
        <v>301</v>
      </c>
      <c r="L135">
        <v>277</v>
      </c>
      <c r="M135">
        <v>287</v>
      </c>
    </row>
    <row r="136" spans="1:20" x14ac:dyDescent="0.55000000000000004">
      <c r="A136" s="3" t="s">
        <v>163</v>
      </c>
      <c r="B136">
        <v>1357</v>
      </c>
      <c r="C136">
        <v>1287</v>
      </c>
      <c r="D136">
        <v>2016</v>
      </c>
      <c r="E136">
        <v>1862</v>
      </c>
      <c r="F136">
        <v>3600</v>
      </c>
      <c r="G136">
        <v>3522</v>
      </c>
      <c r="H136">
        <v>9052</v>
      </c>
      <c r="I136">
        <v>8720</v>
      </c>
      <c r="J136">
        <v>1885</v>
      </c>
      <c r="K136">
        <v>1361</v>
      </c>
      <c r="L136">
        <v>51451</v>
      </c>
      <c r="M136">
        <v>50809</v>
      </c>
    </row>
    <row r="139" spans="1:20" x14ac:dyDescent="0.55000000000000004">
      <c r="A139" s="16" t="s">
        <v>129</v>
      </c>
      <c r="H139" t="s">
        <v>170</v>
      </c>
    </row>
    <row r="140" spans="1:20" x14ac:dyDescent="0.55000000000000004">
      <c r="P140" t="s">
        <v>172</v>
      </c>
    </row>
    <row r="141" spans="1:20" x14ac:dyDescent="0.55000000000000004">
      <c r="B141" t="s">
        <v>165</v>
      </c>
      <c r="H141" t="s">
        <v>166</v>
      </c>
      <c r="J141" t="s">
        <v>165</v>
      </c>
      <c r="P141" t="s">
        <v>165</v>
      </c>
    </row>
    <row r="142" spans="1:20" x14ac:dyDescent="0.55000000000000004">
      <c r="B142">
        <v>0</v>
      </c>
      <c r="C142">
        <v>4254</v>
      </c>
      <c r="D142">
        <v>4368</v>
      </c>
      <c r="E142">
        <v>8476</v>
      </c>
      <c r="F142">
        <v>7069</v>
      </c>
      <c r="H142">
        <f>AVERAGE(C142:F142)</f>
        <v>6041.75</v>
      </c>
      <c r="J142">
        <v>0</v>
      </c>
    </row>
    <row r="143" spans="1:20" x14ac:dyDescent="0.55000000000000004">
      <c r="B143">
        <v>2.5</v>
      </c>
      <c r="C143">
        <v>4417</v>
      </c>
      <c r="D143">
        <v>8063</v>
      </c>
      <c r="E143">
        <v>7213</v>
      </c>
      <c r="F143">
        <v>7307</v>
      </c>
      <c r="J143">
        <v>2.5</v>
      </c>
      <c r="L143">
        <f t="shared" ref="L143:N151" si="2">D143-6041.75</f>
        <v>2021.25</v>
      </c>
      <c r="M143">
        <f t="shared" si="2"/>
        <v>1171.25</v>
      </c>
      <c r="N143">
        <f t="shared" si="2"/>
        <v>1265.25</v>
      </c>
      <c r="P143">
        <v>0</v>
      </c>
      <c r="Q143">
        <v>0</v>
      </c>
      <c r="R143">
        <v>0</v>
      </c>
      <c r="S143">
        <v>0</v>
      </c>
      <c r="T143">
        <v>0</v>
      </c>
    </row>
    <row r="144" spans="1:20" x14ac:dyDescent="0.55000000000000004">
      <c r="B144">
        <v>5</v>
      </c>
      <c r="C144">
        <v>7243</v>
      </c>
      <c r="D144">
        <v>7451</v>
      </c>
      <c r="E144">
        <v>7020</v>
      </c>
      <c r="F144">
        <v>6125</v>
      </c>
      <c r="J144">
        <v>5</v>
      </c>
      <c r="K144">
        <f t="shared" ref="K144:K151" si="3">C144-6041.75</f>
        <v>1201.25</v>
      </c>
      <c r="L144">
        <f t="shared" si="2"/>
        <v>1409.25</v>
      </c>
      <c r="M144">
        <f t="shared" si="2"/>
        <v>978.25</v>
      </c>
      <c r="P144">
        <v>5</v>
      </c>
      <c r="Q144">
        <f>(K144*0.0019+5.5245)*10/5/0.3</f>
        <v>52.045833333333334</v>
      </c>
      <c r="R144">
        <f t="shared" ref="R144:T151" si="4">(L144*0.0019+5.5245)*10/5/0.3</f>
        <v>54.680500000000009</v>
      </c>
      <c r="S144">
        <f t="shared" si="4"/>
        <v>49.221166666666669</v>
      </c>
      <c r="T144">
        <f t="shared" si="4"/>
        <v>36.83</v>
      </c>
    </row>
    <row r="145" spans="1:25" x14ac:dyDescent="0.55000000000000004">
      <c r="B145">
        <v>10</v>
      </c>
      <c r="C145">
        <v>7561</v>
      </c>
      <c r="D145">
        <v>8105</v>
      </c>
      <c r="E145">
        <v>7980</v>
      </c>
      <c r="F145">
        <v>7685</v>
      </c>
      <c r="J145">
        <v>10</v>
      </c>
      <c r="K145">
        <f t="shared" si="3"/>
        <v>1519.25</v>
      </c>
      <c r="L145">
        <f t="shared" si="2"/>
        <v>2063.25</v>
      </c>
      <c r="M145">
        <f t="shared" si="2"/>
        <v>1938.25</v>
      </c>
      <c r="N145">
        <f t="shared" si="2"/>
        <v>1643.25</v>
      </c>
      <c r="P145">
        <v>10</v>
      </c>
      <c r="Q145">
        <f t="shared" ref="Q145:Q151" si="5">(K145*0.0019+5.5245)*10/5/0.3</f>
        <v>56.07383333333334</v>
      </c>
      <c r="R145">
        <f t="shared" si="4"/>
        <v>62.964500000000001</v>
      </c>
      <c r="S145">
        <f t="shared" si="4"/>
        <v>61.381166666666665</v>
      </c>
      <c r="T145">
        <f t="shared" si="4"/>
        <v>57.644500000000001</v>
      </c>
    </row>
    <row r="146" spans="1:25" x14ac:dyDescent="0.55000000000000004">
      <c r="B146">
        <v>20</v>
      </c>
      <c r="C146">
        <v>9562</v>
      </c>
      <c r="D146">
        <v>9411</v>
      </c>
      <c r="E146">
        <v>9980</v>
      </c>
      <c r="F146">
        <v>9334</v>
      </c>
      <c r="J146">
        <v>20</v>
      </c>
      <c r="K146">
        <f t="shared" si="3"/>
        <v>3520.25</v>
      </c>
      <c r="L146">
        <f t="shared" si="2"/>
        <v>3369.25</v>
      </c>
      <c r="M146">
        <f t="shared" si="2"/>
        <v>3938.25</v>
      </c>
      <c r="N146">
        <f t="shared" si="2"/>
        <v>3292.25</v>
      </c>
      <c r="P146">
        <v>20</v>
      </c>
      <c r="Q146">
        <f t="shared" si="5"/>
        <v>81.419833333333344</v>
      </c>
      <c r="R146">
        <f t="shared" si="4"/>
        <v>79.507166666666677</v>
      </c>
      <c r="S146">
        <f t="shared" si="4"/>
        <v>86.714500000000001</v>
      </c>
      <c r="T146">
        <f t="shared" si="4"/>
        <v>78.531833333333338</v>
      </c>
    </row>
    <row r="147" spans="1:25" x14ac:dyDescent="0.55000000000000004">
      <c r="B147">
        <v>50</v>
      </c>
      <c r="C147">
        <v>14679</v>
      </c>
      <c r="D147">
        <v>14612</v>
      </c>
      <c r="E147">
        <v>14699</v>
      </c>
      <c r="F147">
        <v>14564</v>
      </c>
      <c r="J147">
        <v>50</v>
      </c>
      <c r="K147">
        <f t="shared" si="3"/>
        <v>8637.25</v>
      </c>
      <c r="L147">
        <f t="shared" si="2"/>
        <v>8570.25</v>
      </c>
      <c r="M147">
        <f t="shared" si="2"/>
        <v>8657.25</v>
      </c>
      <c r="N147">
        <f t="shared" si="2"/>
        <v>8522.25</v>
      </c>
      <c r="P147">
        <v>50</v>
      </c>
      <c r="Q147">
        <f t="shared" si="5"/>
        <v>146.23516666666669</v>
      </c>
      <c r="R147">
        <f t="shared" si="4"/>
        <v>145.38650000000001</v>
      </c>
      <c r="S147">
        <f t="shared" si="4"/>
        <v>146.48850000000002</v>
      </c>
      <c r="T147">
        <f t="shared" si="4"/>
        <v>144.77850000000001</v>
      </c>
    </row>
    <row r="148" spans="1:25" x14ac:dyDescent="0.55000000000000004">
      <c r="B148">
        <v>75</v>
      </c>
      <c r="C148">
        <v>18298</v>
      </c>
      <c r="D148">
        <v>16260</v>
      </c>
      <c r="E148">
        <v>16697</v>
      </c>
      <c r="F148">
        <v>17565</v>
      </c>
      <c r="J148">
        <v>75</v>
      </c>
      <c r="K148">
        <f t="shared" si="3"/>
        <v>12256.25</v>
      </c>
      <c r="L148">
        <f t="shared" si="2"/>
        <v>10218.25</v>
      </c>
      <c r="M148">
        <f t="shared" si="2"/>
        <v>10655.25</v>
      </c>
      <c r="N148">
        <f t="shared" si="2"/>
        <v>11523.25</v>
      </c>
      <c r="P148">
        <v>75</v>
      </c>
      <c r="Q148">
        <f t="shared" si="5"/>
        <v>192.07583333333332</v>
      </c>
      <c r="R148">
        <f t="shared" si="4"/>
        <v>166.26116666666667</v>
      </c>
      <c r="S148">
        <f t="shared" si="4"/>
        <v>171.79650000000001</v>
      </c>
      <c r="T148">
        <f t="shared" si="4"/>
        <v>182.79116666666667</v>
      </c>
    </row>
    <row r="149" spans="1:25" x14ac:dyDescent="0.55000000000000004">
      <c r="B149">
        <v>100</v>
      </c>
      <c r="C149">
        <v>21464</v>
      </c>
      <c r="D149">
        <v>21103</v>
      </c>
      <c r="E149">
        <v>21423</v>
      </c>
      <c r="F149">
        <v>23670</v>
      </c>
      <c r="J149">
        <v>100</v>
      </c>
      <c r="K149">
        <f t="shared" si="3"/>
        <v>15422.25</v>
      </c>
      <c r="L149">
        <f t="shared" si="2"/>
        <v>15061.25</v>
      </c>
      <c r="M149">
        <f t="shared" si="2"/>
        <v>15381.25</v>
      </c>
      <c r="N149">
        <f t="shared" si="2"/>
        <v>17628.25</v>
      </c>
      <c r="P149">
        <v>100</v>
      </c>
      <c r="Q149">
        <f t="shared" si="5"/>
        <v>232.17849999999999</v>
      </c>
      <c r="R149">
        <f t="shared" si="4"/>
        <v>227.60583333333335</v>
      </c>
      <c r="S149">
        <f t="shared" si="4"/>
        <v>231.65916666666666</v>
      </c>
      <c r="T149">
        <f t="shared" si="4"/>
        <v>260.12116666666668</v>
      </c>
    </row>
    <row r="150" spans="1:25" x14ac:dyDescent="0.55000000000000004">
      <c r="B150">
        <v>125</v>
      </c>
      <c r="C150">
        <v>25403</v>
      </c>
      <c r="D150">
        <v>23101</v>
      </c>
      <c r="E150">
        <v>21619</v>
      </c>
      <c r="F150">
        <v>22892</v>
      </c>
      <c r="J150">
        <v>125</v>
      </c>
      <c r="K150">
        <f t="shared" si="3"/>
        <v>19361.25</v>
      </c>
      <c r="L150">
        <f t="shared" si="2"/>
        <v>17059.25</v>
      </c>
      <c r="M150">
        <f t="shared" si="2"/>
        <v>15577.25</v>
      </c>
      <c r="N150">
        <f t="shared" si="2"/>
        <v>16850.25</v>
      </c>
      <c r="P150">
        <v>125</v>
      </c>
      <c r="Q150">
        <f t="shared" si="5"/>
        <v>282.07249999999999</v>
      </c>
      <c r="R150">
        <f t="shared" si="4"/>
        <v>252.91383333333329</v>
      </c>
      <c r="S150">
        <f t="shared" si="4"/>
        <v>234.14183333333332</v>
      </c>
      <c r="T150">
        <f t="shared" si="4"/>
        <v>250.26650000000001</v>
      </c>
    </row>
    <row r="151" spans="1:25" x14ac:dyDescent="0.55000000000000004">
      <c r="B151">
        <v>150</v>
      </c>
      <c r="C151">
        <v>18730</v>
      </c>
      <c r="D151">
        <v>24693</v>
      </c>
      <c r="E151">
        <v>17735</v>
      </c>
      <c r="F151">
        <v>17648</v>
      </c>
      <c r="J151">
        <v>150</v>
      </c>
      <c r="K151">
        <f t="shared" si="3"/>
        <v>12688.25</v>
      </c>
      <c r="L151">
        <f t="shared" si="2"/>
        <v>18651.25</v>
      </c>
      <c r="M151">
        <f t="shared" si="2"/>
        <v>11693.25</v>
      </c>
      <c r="N151">
        <f t="shared" si="2"/>
        <v>11606.25</v>
      </c>
      <c r="P151">
        <v>150</v>
      </c>
      <c r="Q151">
        <f t="shared" si="5"/>
        <v>197.54783333333333</v>
      </c>
      <c r="R151">
        <f t="shared" si="4"/>
        <v>273.07916666666671</v>
      </c>
      <c r="S151">
        <f t="shared" si="4"/>
        <v>184.94449999999998</v>
      </c>
      <c r="T151">
        <f t="shared" si="4"/>
        <v>183.84249999999997</v>
      </c>
    </row>
    <row r="153" spans="1:25" x14ac:dyDescent="0.55000000000000004">
      <c r="V153" s="12"/>
      <c r="W153" s="12"/>
      <c r="X153" s="12"/>
      <c r="Y153" s="12"/>
    </row>
    <row r="154" spans="1:25" x14ac:dyDescent="0.55000000000000004">
      <c r="A154" t="s">
        <v>171</v>
      </c>
      <c r="V154" s="12"/>
      <c r="W154" s="12"/>
      <c r="X154" s="12"/>
      <c r="Y154" s="12"/>
    </row>
    <row r="155" spans="1:25" x14ac:dyDescent="0.55000000000000004">
      <c r="A155" t="s">
        <v>167</v>
      </c>
      <c r="V155" s="12"/>
      <c r="W155" s="12"/>
      <c r="X155" s="12"/>
      <c r="Y155" s="12"/>
    </row>
    <row r="156" spans="1:25" x14ac:dyDescent="0.55000000000000004">
      <c r="B156" t="s">
        <v>168</v>
      </c>
      <c r="D156" t="s">
        <v>166</v>
      </c>
      <c r="E156">
        <f>AVERAGE(C157:C158)</f>
        <v>1322</v>
      </c>
      <c r="I156" t="s">
        <v>169</v>
      </c>
      <c r="J156" t="s">
        <v>168</v>
      </c>
      <c r="V156" s="12"/>
      <c r="W156" s="12"/>
      <c r="X156" s="12"/>
      <c r="Y156" s="12"/>
    </row>
    <row r="157" spans="1:25" x14ac:dyDescent="0.55000000000000004">
      <c r="B157">
        <v>0</v>
      </c>
      <c r="C157">
        <v>1357</v>
      </c>
      <c r="D157">
        <v>0</v>
      </c>
      <c r="I157">
        <v>0</v>
      </c>
      <c r="J157">
        <v>0</v>
      </c>
      <c r="V157" s="12"/>
      <c r="W157" s="12"/>
      <c r="X157" s="12"/>
      <c r="Y157" s="12"/>
    </row>
    <row r="158" spans="1:25" x14ac:dyDescent="0.55000000000000004">
      <c r="B158">
        <v>0</v>
      </c>
      <c r="C158">
        <v>1287</v>
      </c>
      <c r="D158">
        <v>0</v>
      </c>
      <c r="I158">
        <v>694</v>
      </c>
      <c r="J158">
        <v>5</v>
      </c>
      <c r="V158" s="12"/>
      <c r="W158" s="12"/>
      <c r="X158" s="12"/>
      <c r="Y158" s="12"/>
    </row>
    <row r="159" spans="1:25" x14ac:dyDescent="0.55000000000000004">
      <c r="B159">
        <v>5</v>
      </c>
      <c r="C159">
        <v>2016</v>
      </c>
      <c r="D159">
        <f t="shared" ref="D159:D168" si="6">C159-1322</f>
        <v>694</v>
      </c>
      <c r="I159">
        <v>540</v>
      </c>
      <c r="J159">
        <v>5</v>
      </c>
      <c r="V159" s="12"/>
      <c r="W159" s="12"/>
      <c r="X159" s="12"/>
      <c r="Y159" s="12"/>
    </row>
    <row r="160" spans="1:25" x14ac:dyDescent="0.55000000000000004">
      <c r="B160">
        <v>5</v>
      </c>
      <c r="C160">
        <v>1862</v>
      </c>
      <c r="D160">
        <f t="shared" si="6"/>
        <v>540</v>
      </c>
      <c r="I160">
        <v>2278</v>
      </c>
      <c r="J160">
        <v>10</v>
      </c>
      <c r="V160" s="12"/>
      <c r="W160" s="12"/>
      <c r="X160" s="12"/>
      <c r="Y160" s="12"/>
    </row>
    <row r="161" spans="1:25" x14ac:dyDescent="0.55000000000000004">
      <c r="B161">
        <v>10</v>
      </c>
      <c r="C161">
        <v>3600</v>
      </c>
      <c r="D161">
        <f t="shared" si="6"/>
        <v>2278</v>
      </c>
      <c r="I161">
        <v>2200</v>
      </c>
      <c r="J161">
        <v>10</v>
      </c>
    </row>
    <row r="162" spans="1:25" x14ac:dyDescent="0.55000000000000004">
      <c r="B162">
        <v>10</v>
      </c>
      <c r="C162">
        <v>3522</v>
      </c>
      <c r="D162">
        <f t="shared" si="6"/>
        <v>2200</v>
      </c>
      <c r="I162">
        <v>7730</v>
      </c>
      <c r="J162">
        <v>25</v>
      </c>
    </row>
    <row r="163" spans="1:25" x14ac:dyDescent="0.55000000000000004">
      <c r="B163">
        <v>25</v>
      </c>
      <c r="C163">
        <v>9052</v>
      </c>
      <c r="D163">
        <f t="shared" si="6"/>
        <v>7730</v>
      </c>
      <c r="I163">
        <v>7398</v>
      </c>
      <c r="J163">
        <v>25</v>
      </c>
    </row>
    <row r="164" spans="1:25" x14ac:dyDescent="0.55000000000000004">
      <c r="B164">
        <v>25</v>
      </c>
      <c r="C164">
        <v>8720</v>
      </c>
      <c r="D164">
        <f t="shared" si="6"/>
        <v>7398</v>
      </c>
      <c r="I164">
        <v>50129</v>
      </c>
      <c r="J164">
        <v>100</v>
      </c>
      <c r="V164" s="12"/>
      <c r="W164" s="12"/>
      <c r="X164" s="12"/>
      <c r="Y164" s="12"/>
    </row>
    <row r="165" spans="1:25" x14ac:dyDescent="0.55000000000000004">
      <c r="B165">
        <v>50</v>
      </c>
      <c r="C165">
        <v>1885</v>
      </c>
      <c r="I165">
        <v>49487</v>
      </c>
      <c r="J165">
        <v>100</v>
      </c>
      <c r="V165" s="12"/>
      <c r="W165" s="12"/>
      <c r="X165" s="12"/>
      <c r="Y165" s="12"/>
    </row>
    <row r="166" spans="1:25" x14ac:dyDescent="0.55000000000000004">
      <c r="B166">
        <v>50</v>
      </c>
      <c r="C166">
        <v>1361</v>
      </c>
      <c r="V166" s="12"/>
      <c r="W166" s="12"/>
      <c r="X166" s="12"/>
      <c r="Y166" s="12"/>
    </row>
    <row r="167" spans="1:25" x14ac:dyDescent="0.55000000000000004">
      <c r="B167">
        <v>100</v>
      </c>
      <c r="C167">
        <v>51451</v>
      </c>
      <c r="D167">
        <f t="shared" si="6"/>
        <v>50129</v>
      </c>
      <c r="V167" s="12"/>
      <c r="W167" s="12"/>
      <c r="X167" s="12"/>
      <c r="Y167" s="12"/>
    </row>
    <row r="168" spans="1:25" x14ac:dyDescent="0.55000000000000004">
      <c r="B168">
        <v>100</v>
      </c>
      <c r="C168">
        <v>50809</v>
      </c>
      <c r="D168">
        <f t="shared" si="6"/>
        <v>49487</v>
      </c>
      <c r="V168" s="12"/>
      <c r="W168" s="12"/>
      <c r="X168" s="12"/>
      <c r="Y168" s="12"/>
    </row>
    <row r="169" spans="1:25" x14ac:dyDescent="0.55000000000000004">
      <c r="V169" s="12"/>
      <c r="W169" s="12"/>
      <c r="X169" s="12"/>
      <c r="Y169" s="12"/>
    </row>
    <row r="172" spans="1:25" ht="15.6" x14ac:dyDescent="0.6">
      <c r="A172" s="2" t="s">
        <v>68</v>
      </c>
    </row>
    <row r="174" spans="1:25" x14ac:dyDescent="0.55000000000000004">
      <c r="A174" s="1" t="s">
        <v>175</v>
      </c>
    </row>
    <row r="176" spans="1:25" x14ac:dyDescent="0.55000000000000004">
      <c r="A176" s="13" t="s">
        <v>176</v>
      </c>
      <c r="B176" s="12"/>
    </row>
    <row r="177" spans="1:2" x14ac:dyDescent="0.55000000000000004">
      <c r="A177" s="13" t="s">
        <v>177</v>
      </c>
      <c r="B177" s="12" t="s">
        <v>178</v>
      </c>
    </row>
    <row r="178" spans="1:2" x14ac:dyDescent="0.55000000000000004">
      <c r="A178" s="13" t="s">
        <v>179</v>
      </c>
      <c r="B178" s="12" t="s">
        <v>180</v>
      </c>
    </row>
    <row r="179" spans="1:2" x14ac:dyDescent="0.55000000000000004">
      <c r="A179" s="13" t="s">
        <v>72</v>
      </c>
      <c r="B179" s="12">
        <v>0.214</v>
      </c>
    </row>
    <row r="180" spans="1:2" x14ac:dyDescent="0.55000000000000004">
      <c r="A180" s="13" t="s">
        <v>181</v>
      </c>
      <c r="B180" s="12" t="s">
        <v>182</v>
      </c>
    </row>
    <row r="181" spans="1:2" x14ac:dyDescent="0.55000000000000004">
      <c r="A181" s="13" t="s">
        <v>183</v>
      </c>
      <c r="B181" s="12" t="s">
        <v>178</v>
      </c>
    </row>
    <row r="182" spans="1:2" x14ac:dyDescent="0.55000000000000004">
      <c r="A182" s="13" t="s">
        <v>79</v>
      </c>
      <c r="B182" s="12" t="s">
        <v>184</v>
      </c>
    </row>
    <row r="183" spans="1:2" x14ac:dyDescent="0.55000000000000004">
      <c r="A183" s="13"/>
      <c r="B183" s="12"/>
    </row>
    <row r="184" spans="1:2" x14ac:dyDescent="0.55000000000000004">
      <c r="A184" s="13" t="s">
        <v>178</v>
      </c>
      <c r="B184" s="12"/>
    </row>
    <row r="185" spans="1:2" x14ac:dyDescent="0.55000000000000004">
      <c r="A185" s="13" t="s">
        <v>185</v>
      </c>
      <c r="B185" s="12"/>
    </row>
    <row r="186" spans="1:2" x14ac:dyDescent="0.55000000000000004">
      <c r="A186" s="17" t="s">
        <v>186</v>
      </c>
      <c r="B186" s="18">
        <v>298.39999999999998</v>
      </c>
    </row>
    <row r="187" spans="1:2" x14ac:dyDescent="0.55000000000000004">
      <c r="A187" s="17" t="s">
        <v>187</v>
      </c>
      <c r="B187" s="18">
        <v>45.95</v>
      </c>
    </row>
    <row r="188" spans="1:2" x14ac:dyDescent="0.55000000000000004">
      <c r="A188" s="13" t="s">
        <v>188</v>
      </c>
      <c r="B188" s="12"/>
    </row>
    <row r="189" spans="1:2" x14ac:dyDescent="0.55000000000000004">
      <c r="A189" s="13" t="s">
        <v>186</v>
      </c>
      <c r="B189" s="12">
        <v>18.66</v>
      </c>
    </row>
    <row r="190" spans="1:2" x14ac:dyDescent="0.55000000000000004">
      <c r="A190" s="13" t="s">
        <v>187</v>
      </c>
      <c r="B190" s="12">
        <v>7.9710000000000001</v>
      </c>
    </row>
    <row r="191" spans="1:2" x14ac:dyDescent="0.55000000000000004">
      <c r="A191" s="13" t="s">
        <v>189</v>
      </c>
      <c r="B191" s="12"/>
    </row>
    <row r="192" spans="1:2" x14ac:dyDescent="0.55000000000000004">
      <c r="A192" s="13" t="s">
        <v>186</v>
      </c>
      <c r="B192" s="12" t="s">
        <v>190</v>
      </c>
    </row>
    <row r="193" spans="1:2" x14ac:dyDescent="0.55000000000000004">
      <c r="A193" s="13" t="s">
        <v>187</v>
      </c>
      <c r="B193" s="12" t="s">
        <v>191</v>
      </c>
    </row>
    <row r="194" spans="1:2" x14ac:dyDescent="0.55000000000000004">
      <c r="A194" s="13" t="s">
        <v>192</v>
      </c>
      <c r="B194" s="12"/>
    </row>
    <row r="195" spans="1:2" x14ac:dyDescent="0.55000000000000004">
      <c r="A195" s="13" t="s">
        <v>193</v>
      </c>
      <c r="B195" s="12">
        <v>34</v>
      </c>
    </row>
    <row r="196" spans="1:2" x14ac:dyDescent="0.55000000000000004">
      <c r="A196" s="13" t="s">
        <v>77</v>
      </c>
      <c r="B196" s="12">
        <v>0.94399999999999995</v>
      </c>
    </row>
    <row r="197" spans="1:2" x14ac:dyDescent="0.55000000000000004">
      <c r="A197" s="13" t="s">
        <v>194</v>
      </c>
      <c r="B197" s="12">
        <v>13671</v>
      </c>
    </row>
    <row r="198" spans="1:2" x14ac:dyDescent="0.55000000000000004">
      <c r="A198" s="13" t="s">
        <v>195</v>
      </c>
      <c r="B198" s="12">
        <v>20.05</v>
      </c>
    </row>
    <row r="199" spans="1:2" x14ac:dyDescent="0.55000000000000004">
      <c r="A199" s="13" t="s">
        <v>196</v>
      </c>
      <c r="B199" s="12"/>
    </row>
    <row r="200" spans="1:2" x14ac:dyDescent="0.55000000000000004">
      <c r="A200" s="13" t="s">
        <v>197</v>
      </c>
      <c r="B200" s="12">
        <v>16.809999999999999</v>
      </c>
    </row>
    <row r="201" spans="1:2" x14ac:dyDescent="0.55000000000000004">
      <c r="A201" s="13" t="s">
        <v>198</v>
      </c>
      <c r="B201" s="12">
        <v>29.38</v>
      </c>
    </row>
    <row r="202" spans="1:2" x14ac:dyDescent="0.55000000000000004">
      <c r="A202" s="13" t="s">
        <v>199</v>
      </c>
      <c r="B202" s="12">
        <v>3.0539999999999998</v>
      </c>
    </row>
    <row r="203" spans="1:2" x14ac:dyDescent="0.55000000000000004">
      <c r="A203" s="13" t="s">
        <v>72</v>
      </c>
      <c r="B203" s="12">
        <v>1.6799999999999999E-2</v>
      </c>
    </row>
    <row r="204" spans="1:2" x14ac:dyDescent="0.55000000000000004">
      <c r="A204" s="13" t="s">
        <v>200</v>
      </c>
      <c r="B204" s="12" t="s">
        <v>76</v>
      </c>
    </row>
    <row r="205" spans="1:2" x14ac:dyDescent="0.55000000000000004">
      <c r="A205" s="13" t="s">
        <v>201</v>
      </c>
      <c r="B205" s="12"/>
    </row>
    <row r="206" spans="1:2" x14ac:dyDescent="0.55000000000000004">
      <c r="A206" s="13" t="s">
        <v>187</v>
      </c>
      <c r="B206" s="12" t="s">
        <v>202</v>
      </c>
    </row>
    <row r="207" spans="1:2" x14ac:dyDescent="0.55000000000000004">
      <c r="A207" s="13"/>
      <c r="B207" s="12"/>
    </row>
    <row r="208" spans="1:2" x14ac:dyDescent="0.55000000000000004">
      <c r="A208" s="13" t="s">
        <v>180</v>
      </c>
      <c r="B208" s="12"/>
    </row>
    <row r="209" spans="1:2" x14ac:dyDescent="0.55000000000000004">
      <c r="A209" s="13" t="s">
        <v>185</v>
      </c>
      <c r="B209" s="12"/>
    </row>
    <row r="210" spans="1:2" x14ac:dyDescent="0.55000000000000004">
      <c r="A210" s="13" t="s">
        <v>186</v>
      </c>
      <c r="B210" s="12">
        <v>379.9</v>
      </c>
    </row>
    <row r="211" spans="1:2" x14ac:dyDescent="0.55000000000000004">
      <c r="A211" s="13" t="s">
        <v>203</v>
      </c>
      <c r="B211" s="12">
        <v>0.79049999999999998</v>
      </c>
    </row>
    <row r="212" spans="1:2" x14ac:dyDescent="0.55000000000000004">
      <c r="A212" s="13" t="s">
        <v>204</v>
      </c>
      <c r="B212" s="12">
        <v>84.49</v>
      </c>
    </row>
    <row r="213" spans="1:2" x14ac:dyDescent="0.55000000000000004">
      <c r="A213" s="13" t="s">
        <v>205</v>
      </c>
      <c r="B213" s="12">
        <v>33.35</v>
      </c>
    </row>
    <row r="214" spans="1:2" x14ac:dyDescent="0.55000000000000004">
      <c r="A214" s="13" t="s">
        <v>188</v>
      </c>
      <c r="B214" s="12"/>
    </row>
    <row r="215" spans="1:2" x14ac:dyDescent="0.55000000000000004">
      <c r="A215" s="13" t="s">
        <v>186</v>
      </c>
      <c r="B215" s="12">
        <v>118.3</v>
      </c>
    </row>
    <row r="216" spans="1:2" x14ac:dyDescent="0.55000000000000004">
      <c r="A216" s="13" t="s">
        <v>203</v>
      </c>
      <c r="B216" s="12">
        <v>0.16600000000000001</v>
      </c>
    </row>
    <row r="217" spans="1:2" x14ac:dyDescent="0.55000000000000004">
      <c r="A217" s="13" t="s">
        <v>204</v>
      </c>
      <c r="B217" s="12">
        <v>69.86</v>
      </c>
    </row>
    <row r="218" spans="1:2" x14ac:dyDescent="0.55000000000000004">
      <c r="A218" s="13" t="s">
        <v>205</v>
      </c>
      <c r="B218" s="12">
        <v>7.8120000000000003</v>
      </c>
    </row>
    <row r="219" spans="1:2" x14ac:dyDescent="0.55000000000000004">
      <c r="A219" s="13" t="s">
        <v>189</v>
      </c>
      <c r="B219" s="12"/>
    </row>
    <row r="220" spans="1:2" x14ac:dyDescent="0.55000000000000004">
      <c r="A220" s="13" t="s">
        <v>186</v>
      </c>
      <c r="B220" s="12" t="s">
        <v>206</v>
      </c>
    </row>
    <row r="221" spans="1:2" x14ac:dyDescent="0.55000000000000004">
      <c r="A221" s="13" t="s">
        <v>203</v>
      </c>
      <c r="B221" s="12" t="s">
        <v>207</v>
      </c>
    </row>
    <row r="222" spans="1:2" x14ac:dyDescent="0.55000000000000004">
      <c r="A222" s="13" t="s">
        <v>204</v>
      </c>
      <c r="B222" s="12" t="s">
        <v>208</v>
      </c>
    </row>
    <row r="223" spans="1:2" x14ac:dyDescent="0.55000000000000004">
      <c r="A223" s="13" t="s">
        <v>192</v>
      </c>
      <c r="B223" s="12"/>
    </row>
    <row r="224" spans="1:2" x14ac:dyDescent="0.55000000000000004">
      <c r="A224" s="13" t="s">
        <v>193</v>
      </c>
      <c r="B224" s="12">
        <v>33</v>
      </c>
    </row>
    <row r="225" spans="1:2" x14ac:dyDescent="0.55000000000000004">
      <c r="A225" s="13" t="s">
        <v>77</v>
      </c>
      <c r="B225" s="12">
        <v>0.9466</v>
      </c>
    </row>
    <row r="226" spans="1:2" x14ac:dyDescent="0.55000000000000004">
      <c r="A226" s="13" t="s">
        <v>194</v>
      </c>
      <c r="B226" s="12">
        <v>13036</v>
      </c>
    </row>
    <row r="227" spans="1:2" x14ac:dyDescent="0.55000000000000004">
      <c r="A227" s="13" t="s">
        <v>195</v>
      </c>
      <c r="B227" s="12">
        <v>19.88</v>
      </c>
    </row>
    <row r="228" spans="1:2" x14ac:dyDescent="0.55000000000000004">
      <c r="A228" s="13" t="s">
        <v>196</v>
      </c>
      <c r="B228" s="12"/>
    </row>
    <row r="229" spans="1:2" x14ac:dyDescent="0.55000000000000004">
      <c r="A229" s="13" t="s">
        <v>197</v>
      </c>
      <c r="B229" s="12">
        <v>16.809999999999999</v>
      </c>
    </row>
    <row r="230" spans="1:2" x14ac:dyDescent="0.55000000000000004">
      <c r="A230" s="13" t="s">
        <v>198</v>
      </c>
      <c r="B230" s="12">
        <v>30.02</v>
      </c>
    </row>
    <row r="231" spans="1:2" x14ac:dyDescent="0.55000000000000004">
      <c r="A231" s="13" t="s">
        <v>199</v>
      </c>
      <c r="B231" s="12">
        <v>3.1890000000000001</v>
      </c>
    </row>
    <row r="232" spans="1:2" x14ac:dyDescent="0.55000000000000004">
      <c r="A232" s="13" t="s">
        <v>72</v>
      </c>
      <c r="B232" s="12">
        <v>1.6899999999999998E-2</v>
      </c>
    </row>
    <row r="233" spans="1:2" x14ac:dyDescent="0.55000000000000004">
      <c r="A233" s="13" t="s">
        <v>200</v>
      </c>
      <c r="B233" s="12" t="s">
        <v>76</v>
      </c>
    </row>
    <row r="234" spans="1:2" x14ac:dyDescent="0.55000000000000004">
      <c r="A234" s="13" t="s">
        <v>201</v>
      </c>
      <c r="B234" s="12"/>
    </row>
    <row r="235" spans="1:2" x14ac:dyDescent="0.55000000000000004">
      <c r="A235" s="13" t="s">
        <v>203</v>
      </c>
      <c r="B235" s="12" t="s">
        <v>209</v>
      </c>
    </row>
    <row r="236" spans="1:2" x14ac:dyDescent="0.55000000000000004">
      <c r="A236" s="13" t="s">
        <v>204</v>
      </c>
      <c r="B236" s="12" t="s">
        <v>210</v>
      </c>
    </row>
    <row r="237" spans="1:2" x14ac:dyDescent="0.55000000000000004">
      <c r="A237" s="13"/>
      <c r="B237" s="12"/>
    </row>
    <row r="238" spans="1:2" x14ac:dyDescent="0.55000000000000004">
      <c r="A238" s="13" t="s">
        <v>211</v>
      </c>
      <c r="B238" s="12"/>
    </row>
    <row r="239" spans="1:2" x14ac:dyDescent="0.55000000000000004">
      <c r="A239" s="13" t="s">
        <v>212</v>
      </c>
      <c r="B239" s="12">
        <v>36</v>
      </c>
    </row>
    <row r="240" spans="1:2" x14ac:dyDescent="0.55000000000000004">
      <c r="A240" s="13" t="s">
        <v>213</v>
      </c>
      <c r="B240" s="12">
        <v>36</v>
      </c>
    </row>
    <row r="243" spans="1:9" ht="23.1" x14ac:dyDescent="0.85">
      <c r="A243" s="19" t="s">
        <v>174</v>
      </c>
    </row>
    <row r="245" spans="1:9" x14ac:dyDescent="0.55000000000000004">
      <c r="A245" t="s">
        <v>1</v>
      </c>
      <c r="E245" t="s">
        <v>2</v>
      </c>
    </row>
    <row r="246" spans="1:9" x14ac:dyDescent="0.55000000000000004">
      <c r="A246" t="s">
        <v>3</v>
      </c>
      <c r="E246" t="s">
        <v>4</v>
      </c>
      <c r="I246" t="s">
        <v>5</v>
      </c>
    </row>
    <row r="247" spans="1:9" x14ac:dyDescent="0.55000000000000004">
      <c r="A247" t="s">
        <v>6</v>
      </c>
      <c r="E247" t="s">
        <v>7</v>
      </c>
    </row>
    <row r="250" spans="1:9" x14ac:dyDescent="0.55000000000000004">
      <c r="A250" t="s">
        <v>8</v>
      </c>
      <c r="E250" t="s">
        <v>9</v>
      </c>
    </row>
    <row r="251" spans="1:9" x14ac:dyDescent="0.55000000000000004">
      <c r="A251" t="s">
        <v>10</v>
      </c>
      <c r="E251" t="s">
        <v>11</v>
      </c>
    </row>
    <row r="252" spans="1:9" x14ac:dyDescent="0.55000000000000004">
      <c r="A252" t="s">
        <v>12</v>
      </c>
      <c r="E252" t="s">
        <v>13</v>
      </c>
    </row>
    <row r="253" spans="1:9" x14ac:dyDescent="0.55000000000000004">
      <c r="A253" t="s">
        <v>14</v>
      </c>
    </row>
    <row r="255" spans="1:9" x14ac:dyDescent="0.55000000000000004">
      <c r="A255" t="s">
        <v>15</v>
      </c>
      <c r="E255">
        <v>5</v>
      </c>
      <c r="F255" t="s">
        <v>16</v>
      </c>
    </row>
    <row r="256" spans="1:9" x14ac:dyDescent="0.55000000000000004">
      <c r="A256" t="s">
        <v>17</v>
      </c>
      <c r="E256">
        <v>1</v>
      </c>
      <c r="F256" t="s">
        <v>18</v>
      </c>
    </row>
    <row r="259" spans="1:6" x14ac:dyDescent="0.55000000000000004">
      <c r="A259" t="s">
        <v>19</v>
      </c>
    </row>
    <row r="260" spans="1:6" x14ac:dyDescent="0.55000000000000004">
      <c r="A260" t="s">
        <v>20</v>
      </c>
      <c r="E260" t="s">
        <v>21</v>
      </c>
    </row>
    <row r="261" spans="1:6" x14ac:dyDescent="0.55000000000000004">
      <c r="A261" t="s">
        <v>22</v>
      </c>
      <c r="E261">
        <v>355</v>
      </c>
      <c r="F261" t="s">
        <v>23</v>
      </c>
    </row>
    <row r="262" spans="1:6" x14ac:dyDescent="0.55000000000000004">
      <c r="A262" t="s">
        <v>24</v>
      </c>
      <c r="E262">
        <v>460</v>
      </c>
      <c r="F262" t="s">
        <v>23</v>
      </c>
    </row>
    <row r="263" spans="1:6" x14ac:dyDescent="0.55000000000000004">
      <c r="A263" t="s">
        <v>25</v>
      </c>
      <c r="E263">
        <v>9</v>
      </c>
      <c r="F263" t="s">
        <v>23</v>
      </c>
    </row>
    <row r="264" spans="1:6" x14ac:dyDescent="0.55000000000000004">
      <c r="A264" t="s">
        <v>26</v>
      </c>
      <c r="E264">
        <v>20</v>
      </c>
      <c r="F264" t="s">
        <v>23</v>
      </c>
    </row>
    <row r="265" spans="1:6" x14ac:dyDescent="0.55000000000000004">
      <c r="A265" t="s">
        <v>27</v>
      </c>
      <c r="E265">
        <v>100</v>
      </c>
      <c r="F265" t="s">
        <v>28</v>
      </c>
    </row>
    <row r="266" spans="1:6" x14ac:dyDescent="0.55000000000000004">
      <c r="A266" t="s">
        <v>29</v>
      </c>
      <c r="E266">
        <v>15</v>
      </c>
    </row>
    <row r="267" spans="1:6" x14ac:dyDescent="0.55000000000000004">
      <c r="A267" t="s">
        <v>30</v>
      </c>
      <c r="E267">
        <v>20</v>
      </c>
      <c r="F267" t="s">
        <v>31</v>
      </c>
    </row>
    <row r="268" spans="1:6" x14ac:dyDescent="0.55000000000000004">
      <c r="A268" t="s">
        <v>32</v>
      </c>
      <c r="E268">
        <v>0</v>
      </c>
      <c r="F268" t="s">
        <v>31</v>
      </c>
    </row>
    <row r="269" spans="1:6" x14ac:dyDescent="0.55000000000000004">
      <c r="A269" t="s">
        <v>33</v>
      </c>
      <c r="E269">
        <v>15</v>
      </c>
      <c r="F269" t="s">
        <v>34</v>
      </c>
    </row>
    <row r="270" spans="1:6" x14ac:dyDescent="0.55000000000000004">
      <c r="A270" t="s">
        <v>35</v>
      </c>
      <c r="E270" t="s">
        <v>160</v>
      </c>
    </row>
    <row r="272" spans="1:6" x14ac:dyDescent="0.55000000000000004">
      <c r="B272" t="s">
        <v>214</v>
      </c>
    </row>
    <row r="273" spans="1:20" x14ac:dyDescent="0.55000000000000004">
      <c r="A273" s="3" t="s">
        <v>38</v>
      </c>
      <c r="B273" s="3">
        <v>1</v>
      </c>
      <c r="C273" s="3">
        <v>2</v>
      </c>
      <c r="D273" s="3">
        <v>3</v>
      </c>
      <c r="E273" s="3">
        <v>4</v>
      </c>
      <c r="F273" s="3">
        <v>5</v>
      </c>
      <c r="G273" s="3">
        <v>6</v>
      </c>
      <c r="H273" s="3">
        <v>7</v>
      </c>
      <c r="I273" s="3">
        <v>8</v>
      </c>
      <c r="J273" s="3">
        <v>9</v>
      </c>
      <c r="K273" s="3">
        <v>10</v>
      </c>
      <c r="L273" s="3">
        <v>11</v>
      </c>
      <c r="M273" s="3">
        <v>12</v>
      </c>
    </row>
    <row r="274" spans="1:20" x14ac:dyDescent="0.55000000000000004">
      <c r="A274" s="3" t="s">
        <v>39</v>
      </c>
      <c r="B274">
        <v>287</v>
      </c>
      <c r="C274">
        <v>7624</v>
      </c>
      <c r="D274">
        <v>7442</v>
      </c>
      <c r="E274">
        <v>7707</v>
      </c>
      <c r="F274">
        <v>7356</v>
      </c>
      <c r="G274">
        <v>7652</v>
      </c>
      <c r="H274">
        <v>8114</v>
      </c>
      <c r="I274">
        <v>8255</v>
      </c>
      <c r="J274">
        <v>7888</v>
      </c>
      <c r="K274">
        <v>262</v>
      </c>
      <c r="L274">
        <v>267</v>
      </c>
      <c r="M274">
        <v>267</v>
      </c>
    </row>
    <row r="275" spans="1:20" x14ac:dyDescent="0.55000000000000004">
      <c r="A275" s="3" t="s">
        <v>40</v>
      </c>
      <c r="B275">
        <v>265</v>
      </c>
      <c r="C275">
        <v>10532</v>
      </c>
      <c r="D275">
        <v>8408</v>
      </c>
      <c r="E275">
        <v>11484</v>
      </c>
      <c r="F275">
        <v>10427</v>
      </c>
      <c r="G275">
        <v>9066</v>
      </c>
      <c r="H275">
        <v>12924</v>
      </c>
      <c r="I275">
        <v>11057</v>
      </c>
      <c r="J275">
        <v>7488</v>
      </c>
      <c r="K275">
        <v>259</v>
      </c>
      <c r="L275">
        <v>266</v>
      </c>
      <c r="M275">
        <v>263</v>
      </c>
    </row>
    <row r="276" spans="1:20" x14ac:dyDescent="0.55000000000000004">
      <c r="A276" s="3" t="s">
        <v>41</v>
      </c>
      <c r="B276">
        <v>283</v>
      </c>
      <c r="C276">
        <v>14469</v>
      </c>
      <c r="D276">
        <v>16899</v>
      </c>
      <c r="E276">
        <v>15930</v>
      </c>
      <c r="F276">
        <v>15631</v>
      </c>
      <c r="G276">
        <v>21848</v>
      </c>
      <c r="H276">
        <v>25069</v>
      </c>
      <c r="I276">
        <v>24013</v>
      </c>
      <c r="J276">
        <v>22637</v>
      </c>
      <c r="K276">
        <v>260</v>
      </c>
      <c r="L276">
        <v>257</v>
      </c>
      <c r="M276">
        <v>258</v>
      </c>
    </row>
    <row r="277" spans="1:20" x14ac:dyDescent="0.55000000000000004">
      <c r="A277" s="3" t="s">
        <v>162</v>
      </c>
      <c r="B277">
        <v>282</v>
      </c>
      <c r="C277">
        <v>23589</v>
      </c>
      <c r="D277">
        <v>25610</v>
      </c>
      <c r="E277">
        <v>25987</v>
      </c>
      <c r="F277">
        <v>23828</v>
      </c>
      <c r="G277">
        <v>25405</v>
      </c>
      <c r="H277">
        <v>26061</v>
      </c>
      <c r="I277">
        <v>22425</v>
      </c>
      <c r="J277">
        <v>26653</v>
      </c>
      <c r="K277">
        <v>251</v>
      </c>
      <c r="L277">
        <v>252</v>
      </c>
      <c r="M277">
        <v>259</v>
      </c>
    </row>
    <row r="278" spans="1:20" x14ac:dyDescent="0.55000000000000004">
      <c r="A278" s="3" t="s">
        <v>71</v>
      </c>
      <c r="B278">
        <v>275</v>
      </c>
      <c r="C278">
        <v>24057</v>
      </c>
      <c r="D278">
        <v>22009</v>
      </c>
      <c r="E278">
        <v>31123</v>
      </c>
      <c r="F278">
        <v>17886</v>
      </c>
      <c r="G278">
        <v>24608</v>
      </c>
      <c r="H278">
        <v>22172</v>
      </c>
      <c r="I278">
        <v>21404</v>
      </c>
      <c r="J278">
        <v>18094</v>
      </c>
      <c r="K278">
        <v>257</v>
      </c>
      <c r="L278">
        <v>245</v>
      </c>
      <c r="M278">
        <v>254</v>
      </c>
    </row>
    <row r="279" spans="1:20" x14ac:dyDescent="0.55000000000000004">
      <c r="A279" s="3" t="s">
        <v>163</v>
      </c>
      <c r="B279">
        <v>1075</v>
      </c>
      <c r="C279">
        <v>851</v>
      </c>
      <c r="D279">
        <v>1608</v>
      </c>
      <c r="E279">
        <v>1619</v>
      </c>
      <c r="F279">
        <v>3386</v>
      </c>
      <c r="G279">
        <v>5134</v>
      </c>
      <c r="H279">
        <v>8768</v>
      </c>
      <c r="I279">
        <v>10624</v>
      </c>
      <c r="J279">
        <v>20801</v>
      </c>
      <c r="K279">
        <v>20036</v>
      </c>
      <c r="L279">
        <v>40796</v>
      </c>
      <c r="M279">
        <v>32334</v>
      </c>
    </row>
    <row r="283" spans="1:20" x14ac:dyDescent="0.55000000000000004">
      <c r="A283" t="s">
        <v>129</v>
      </c>
      <c r="H283" t="s">
        <v>170</v>
      </c>
      <c r="P283" t="s">
        <v>164</v>
      </c>
    </row>
    <row r="285" spans="1:20" x14ac:dyDescent="0.55000000000000004">
      <c r="B285" t="s">
        <v>215</v>
      </c>
      <c r="H285" t="s">
        <v>166</v>
      </c>
      <c r="J285" t="s">
        <v>215</v>
      </c>
      <c r="P285" t="s">
        <v>215</v>
      </c>
    </row>
    <row r="286" spans="1:20" x14ac:dyDescent="0.55000000000000004">
      <c r="B286">
        <v>0</v>
      </c>
      <c r="C286">
        <v>7624</v>
      </c>
      <c r="D286">
        <v>7442</v>
      </c>
      <c r="E286">
        <v>7707</v>
      </c>
      <c r="F286">
        <v>7356</v>
      </c>
      <c r="H286">
        <f>AVERAGE(C286:F286)</f>
        <v>7532.25</v>
      </c>
      <c r="J286">
        <v>0</v>
      </c>
      <c r="K286">
        <v>0</v>
      </c>
      <c r="L286">
        <v>0</v>
      </c>
      <c r="M286">
        <v>0</v>
      </c>
      <c r="N286">
        <v>0</v>
      </c>
      <c r="P286">
        <v>0</v>
      </c>
    </row>
    <row r="287" spans="1:20" x14ac:dyDescent="0.55000000000000004">
      <c r="B287">
        <v>2.5</v>
      </c>
      <c r="C287">
        <v>7652</v>
      </c>
      <c r="D287">
        <v>8114</v>
      </c>
      <c r="E287">
        <v>8255</v>
      </c>
      <c r="F287">
        <v>7888</v>
      </c>
      <c r="J287">
        <v>2.5</v>
      </c>
      <c r="K287">
        <f t="shared" ref="K287:N295" si="7">C287-7532.25</f>
        <v>119.75</v>
      </c>
      <c r="L287">
        <f t="shared" si="7"/>
        <v>581.75</v>
      </c>
      <c r="M287">
        <f t="shared" si="7"/>
        <v>722.75</v>
      </c>
      <c r="N287">
        <f t="shared" si="7"/>
        <v>355.75</v>
      </c>
      <c r="P287">
        <v>2.5</v>
      </c>
      <c r="Q287">
        <f>(K287*0.0024+2.5052)/5/0.3</f>
        <v>1.861733333333333</v>
      </c>
      <c r="R287">
        <f t="shared" ref="R287:T295" si="8">(L287*0.0024+2.5052)/5/0.3</f>
        <v>2.6009333333333333</v>
      </c>
      <c r="S287">
        <f t="shared" si="8"/>
        <v>2.8265333333333333</v>
      </c>
      <c r="T287">
        <f t="shared" si="8"/>
        <v>2.2393333333333332</v>
      </c>
    </row>
    <row r="288" spans="1:20" x14ac:dyDescent="0.55000000000000004">
      <c r="B288">
        <v>5</v>
      </c>
      <c r="C288">
        <v>10532</v>
      </c>
      <c r="D288">
        <v>8408</v>
      </c>
      <c r="E288">
        <v>11484</v>
      </c>
      <c r="F288">
        <v>10427</v>
      </c>
      <c r="J288">
        <v>5</v>
      </c>
      <c r="K288">
        <f t="shared" si="7"/>
        <v>2999.75</v>
      </c>
      <c r="L288">
        <f t="shared" si="7"/>
        <v>875.75</v>
      </c>
      <c r="M288">
        <f t="shared" si="7"/>
        <v>3951.75</v>
      </c>
      <c r="N288">
        <f t="shared" si="7"/>
        <v>2894.75</v>
      </c>
      <c r="P288">
        <v>5</v>
      </c>
      <c r="Q288">
        <f t="shared" ref="Q288:Q295" si="9">(K288*0.0024+2.5052)/5/0.3</f>
        <v>6.4697333333333331</v>
      </c>
      <c r="R288">
        <f t="shared" si="8"/>
        <v>3.071333333333333</v>
      </c>
      <c r="S288">
        <f t="shared" si="8"/>
        <v>7.9929333333333332</v>
      </c>
      <c r="T288">
        <f t="shared" si="8"/>
        <v>6.301733333333333</v>
      </c>
    </row>
    <row r="289" spans="1:20" x14ac:dyDescent="0.55000000000000004">
      <c r="B289">
        <v>10</v>
      </c>
      <c r="C289">
        <v>9066</v>
      </c>
      <c r="D289">
        <v>12924</v>
      </c>
      <c r="E289">
        <v>11057</v>
      </c>
      <c r="F289">
        <v>7488</v>
      </c>
      <c r="J289">
        <v>10</v>
      </c>
      <c r="K289">
        <f t="shared" si="7"/>
        <v>1533.75</v>
      </c>
      <c r="L289">
        <f t="shared" si="7"/>
        <v>5391.75</v>
      </c>
      <c r="M289">
        <f t="shared" si="7"/>
        <v>3524.75</v>
      </c>
      <c r="P289">
        <v>10</v>
      </c>
      <c r="Q289">
        <f t="shared" si="9"/>
        <v>4.124133333333333</v>
      </c>
      <c r="R289">
        <f t="shared" si="8"/>
        <v>10.296933333333333</v>
      </c>
      <c r="S289">
        <f t="shared" si="8"/>
        <v>7.3097333333333339</v>
      </c>
      <c r="T289">
        <f t="shared" si="8"/>
        <v>1.6701333333333332</v>
      </c>
    </row>
    <row r="290" spans="1:20" x14ac:dyDescent="0.55000000000000004">
      <c r="B290">
        <v>20</v>
      </c>
      <c r="C290">
        <v>14469</v>
      </c>
      <c r="D290">
        <v>16899</v>
      </c>
      <c r="E290">
        <v>15930</v>
      </c>
      <c r="F290">
        <v>15631</v>
      </c>
      <c r="J290">
        <v>20</v>
      </c>
      <c r="K290">
        <f t="shared" si="7"/>
        <v>6936.75</v>
      </c>
      <c r="L290">
        <f t="shared" si="7"/>
        <v>9366.75</v>
      </c>
      <c r="M290">
        <f t="shared" si="7"/>
        <v>8397.75</v>
      </c>
      <c r="N290">
        <f t="shared" si="7"/>
        <v>8098.75</v>
      </c>
      <c r="P290">
        <v>20</v>
      </c>
      <c r="Q290">
        <f t="shared" si="9"/>
        <v>12.768933333333333</v>
      </c>
      <c r="R290">
        <f t="shared" si="8"/>
        <v>16.656933333333331</v>
      </c>
      <c r="S290">
        <f t="shared" si="8"/>
        <v>15.106533333333333</v>
      </c>
      <c r="T290">
        <f t="shared" si="8"/>
        <v>14.628133333333331</v>
      </c>
    </row>
    <row r="291" spans="1:20" x14ac:dyDescent="0.55000000000000004">
      <c r="B291">
        <v>50</v>
      </c>
      <c r="C291">
        <v>21848</v>
      </c>
      <c r="D291">
        <v>25069</v>
      </c>
      <c r="E291">
        <v>24013</v>
      </c>
      <c r="F291">
        <v>22637</v>
      </c>
      <c r="J291">
        <v>50</v>
      </c>
      <c r="K291">
        <f t="shared" si="7"/>
        <v>14315.75</v>
      </c>
      <c r="L291">
        <f t="shared" si="7"/>
        <v>17536.75</v>
      </c>
      <c r="M291">
        <f t="shared" si="7"/>
        <v>16480.75</v>
      </c>
      <c r="N291">
        <f t="shared" si="7"/>
        <v>15104.75</v>
      </c>
      <c r="P291">
        <v>50</v>
      </c>
      <c r="Q291">
        <f t="shared" si="9"/>
        <v>24.575333333333337</v>
      </c>
      <c r="R291">
        <f t="shared" si="8"/>
        <v>29.72893333333333</v>
      </c>
      <c r="S291">
        <f t="shared" si="8"/>
        <v>28.039333333333332</v>
      </c>
      <c r="T291">
        <f t="shared" si="8"/>
        <v>25.837733333333333</v>
      </c>
    </row>
    <row r="292" spans="1:20" x14ac:dyDescent="0.55000000000000004">
      <c r="B292">
        <v>75</v>
      </c>
      <c r="C292">
        <v>23589</v>
      </c>
      <c r="D292">
        <v>25610</v>
      </c>
      <c r="E292">
        <v>25987</v>
      </c>
      <c r="F292">
        <v>23828</v>
      </c>
      <c r="J292">
        <v>75</v>
      </c>
      <c r="K292">
        <f t="shared" si="7"/>
        <v>16056.75</v>
      </c>
      <c r="L292">
        <f t="shared" si="7"/>
        <v>18077.75</v>
      </c>
      <c r="M292">
        <f t="shared" si="7"/>
        <v>18454.75</v>
      </c>
      <c r="N292">
        <f t="shared" si="7"/>
        <v>16295.75</v>
      </c>
      <c r="P292">
        <v>75</v>
      </c>
      <c r="Q292">
        <f t="shared" si="9"/>
        <v>27.360933333333328</v>
      </c>
      <c r="R292">
        <f t="shared" si="8"/>
        <v>30.594533333333334</v>
      </c>
      <c r="S292">
        <f t="shared" si="8"/>
        <v>31.197733333333336</v>
      </c>
      <c r="T292">
        <f t="shared" si="8"/>
        <v>27.743333333333336</v>
      </c>
    </row>
    <row r="293" spans="1:20" x14ac:dyDescent="0.55000000000000004">
      <c r="B293">
        <v>100</v>
      </c>
      <c r="C293">
        <v>25405</v>
      </c>
      <c r="D293">
        <v>26061</v>
      </c>
      <c r="E293">
        <v>22425</v>
      </c>
      <c r="F293">
        <v>26653</v>
      </c>
      <c r="J293">
        <v>100</v>
      </c>
      <c r="K293">
        <f t="shared" si="7"/>
        <v>17872.75</v>
      </c>
      <c r="L293">
        <f t="shared" si="7"/>
        <v>18528.75</v>
      </c>
      <c r="M293">
        <f t="shared" si="7"/>
        <v>14892.75</v>
      </c>
      <c r="N293">
        <f t="shared" si="7"/>
        <v>19120.75</v>
      </c>
      <c r="P293">
        <v>100</v>
      </c>
      <c r="Q293">
        <f t="shared" si="9"/>
        <v>30.266533333333335</v>
      </c>
      <c r="R293">
        <f t="shared" si="8"/>
        <v>31.31613333333333</v>
      </c>
      <c r="S293">
        <f t="shared" si="8"/>
        <v>25.498533333333331</v>
      </c>
      <c r="T293">
        <f t="shared" si="8"/>
        <v>32.263333333333328</v>
      </c>
    </row>
    <row r="294" spans="1:20" x14ac:dyDescent="0.55000000000000004">
      <c r="B294">
        <v>125</v>
      </c>
      <c r="C294">
        <v>24057</v>
      </c>
      <c r="D294">
        <v>22009</v>
      </c>
      <c r="E294">
        <v>31123</v>
      </c>
      <c r="F294">
        <v>17886</v>
      </c>
      <c r="J294">
        <v>125</v>
      </c>
      <c r="K294">
        <f t="shared" si="7"/>
        <v>16524.75</v>
      </c>
      <c r="L294">
        <f t="shared" si="7"/>
        <v>14476.75</v>
      </c>
      <c r="M294">
        <f t="shared" si="7"/>
        <v>23590.75</v>
      </c>
      <c r="N294">
        <f t="shared" si="7"/>
        <v>10353.75</v>
      </c>
      <c r="P294">
        <v>125</v>
      </c>
      <c r="Q294">
        <f t="shared" si="9"/>
        <v>28.109733333333331</v>
      </c>
      <c r="R294">
        <f t="shared" si="8"/>
        <v>24.832933333333337</v>
      </c>
      <c r="S294">
        <f t="shared" si="8"/>
        <v>39.415333333333336</v>
      </c>
      <c r="T294">
        <f t="shared" si="8"/>
        <v>18.236133333333331</v>
      </c>
    </row>
    <row r="295" spans="1:20" x14ac:dyDescent="0.55000000000000004">
      <c r="B295">
        <v>150</v>
      </c>
      <c r="C295">
        <v>24608</v>
      </c>
      <c r="D295">
        <v>22172</v>
      </c>
      <c r="E295">
        <v>21404</v>
      </c>
      <c r="F295">
        <v>18094</v>
      </c>
      <c r="J295">
        <v>150</v>
      </c>
      <c r="K295">
        <f t="shared" si="7"/>
        <v>17075.75</v>
      </c>
      <c r="L295">
        <f t="shared" si="7"/>
        <v>14639.75</v>
      </c>
      <c r="M295">
        <f t="shared" si="7"/>
        <v>13871.75</v>
      </c>
      <c r="N295">
        <f t="shared" si="7"/>
        <v>10561.75</v>
      </c>
      <c r="P295">
        <v>150</v>
      </c>
      <c r="Q295">
        <f t="shared" si="9"/>
        <v>28.991333333333333</v>
      </c>
      <c r="R295">
        <f t="shared" si="8"/>
        <v>25.093733333333333</v>
      </c>
      <c r="S295">
        <f t="shared" si="8"/>
        <v>23.864933333333333</v>
      </c>
      <c r="T295">
        <f t="shared" si="8"/>
        <v>18.568933333333334</v>
      </c>
    </row>
    <row r="297" spans="1:20" x14ac:dyDescent="0.55000000000000004">
      <c r="A297" t="s">
        <v>216</v>
      </c>
    </row>
    <row r="299" spans="1:20" x14ac:dyDescent="0.55000000000000004">
      <c r="A299" t="s">
        <v>167</v>
      </c>
    </row>
    <row r="300" spans="1:20" x14ac:dyDescent="0.55000000000000004">
      <c r="B300" t="s">
        <v>168</v>
      </c>
      <c r="E300" t="s">
        <v>166</v>
      </c>
      <c r="F300">
        <f>AVERAGE(C301:C302)</f>
        <v>963</v>
      </c>
      <c r="I300" t="s">
        <v>169</v>
      </c>
      <c r="J300" t="s">
        <v>168</v>
      </c>
    </row>
    <row r="301" spans="1:20" x14ac:dyDescent="0.55000000000000004">
      <c r="B301">
        <v>0</v>
      </c>
      <c r="C301">
        <v>1075</v>
      </c>
    </row>
    <row r="302" spans="1:20" x14ac:dyDescent="0.55000000000000004">
      <c r="B302">
        <v>0</v>
      </c>
      <c r="C302">
        <v>851</v>
      </c>
      <c r="I302">
        <v>0</v>
      </c>
      <c r="J302">
        <v>0</v>
      </c>
    </row>
    <row r="303" spans="1:20" x14ac:dyDescent="0.55000000000000004">
      <c r="B303">
        <v>5</v>
      </c>
      <c r="C303">
        <v>1608</v>
      </c>
      <c r="I303">
        <f t="shared" ref="I303:I311" si="10">C303-963</f>
        <v>645</v>
      </c>
      <c r="J303">
        <v>5</v>
      </c>
    </row>
    <row r="304" spans="1:20" x14ac:dyDescent="0.55000000000000004">
      <c r="B304">
        <v>5</v>
      </c>
      <c r="C304">
        <v>1619</v>
      </c>
      <c r="I304">
        <f t="shared" si="10"/>
        <v>656</v>
      </c>
      <c r="J304">
        <v>5</v>
      </c>
    </row>
    <row r="305" spans="1:10" x14ac:dyDescent="0.55000000000000004">
      <c r="B305">
        <v>10</v>
      </c>
      <c r="C305">
        <v>3386</v>
      </c>
      <c r="I305">
        <f t="shared" si="10"/>
        <v>2423</v>
      </c>
      <c r="J305">
        <v>10</v>
      </c>
    </row>
    <row r="306" spans="1:10" x14ac:dyDescent="0.55000000000000004">
      <c r="B306">
        <v>10</v>
      </c>
      <c r="C306">
        <v>5134</v>
      </c>
      <c r="I306">
        <f t="shared" si="10"/>
        <v>4171</v>
      </c>
      <c r="J306">
        <v>10</v>
      </c>
    </row>
    <row r="307" spans="1:10" x14ac:dyDescent="0.55000000000000004">
      <c r="B307">
        <v>25</v>
      </c>
      <c r="C307">
        <v>8768</v>
      </c>
      <c r="I307">
        <f t="shared" si="10"/>
        <v>7805</v>
      </c>
      <c r="J307">
        <v>25</v>
      </c>
    </row>
    <row r="308" spans="1:10" x14ac:dyDescent="0.55000000000000004">
      <c r="B308">
        <v>25</v>
      </c>
      <c r="C308">
        <v>10624</v>
      </c>
      <c r="I308">
        <f t="shared" si="10"/>
        <v>9661</v>
      </c>
      <c r="J308">
        <v>25</v>
      </c>
    </row>
    <row r="309" spans="1:10" x14ac:dyDescent="0.55000000000000004">
      <c r="B309">
        <v>50</v>
      </c>
      <c r="C309">
        <v>20801</v>
      </c>
      <c r="I309">
        <f t="shared" si="10"/>
        <v>19838</v>
      </c>
      <c r="J309">
        <v>50</v>
      </c>
    </row>
    <row r="310" spans="1:10" x14ac:dyDescent="0.55000000000000004">
      <c r="B310">
        <v>50</v>
      </c>
      <c r="C310">
        <v>20036</v>
      </c>
      <c r="I310">
        <f t="shared" si="10"/>
        <v>19073</v>
      </c>
      <c r="J310">
        <v>50</v>
      </c>
    </row>
    <row r="311" spans="1:10" x14ac:dyDescent="0.55000000000000004">
      <c r="B311">
        <v>100</v>
      </c>
      <c r="C311">
        <v>40796</v>
      </c>
      <c r="I311">
        <f t="shared" si="10"/>
        <v>39833</v>
      </c>
      <c r="J311">
        <v>100</v>
      </c>
    </row>
    <row r="312" spans="1:10" x14ac:dyDescent="0.55000000000000004">
      <c r="B312">
        <v>100</v>
      </c>
      <c r="C312">
        <v>32334</v>
      </c>
    </row>
    <row r="316" spans="1:10" ht="15.6" x14ac:dyDescent="0.6">
      <c r="A316" s="2" t="s">
        <v>68</v>
      </c>
    </row>
    <row r="318" spans="1:10" x14ac:dyDescent="0.55000000000000004">
      <c r="A318" s="1" t="s">
        <v>217</v>
      </c>
    </row>
    <row r="320" spans="1:10" x14ac:dyDescent="0.55000000000000004">
      <c r="A320" s="13" t="s">
        <v>178</v>
      </c>
      <c r="B320" s="12"/>
    </row>
    <row r="321" spans="1:2" x14ac:dyDescent="0.55000000000000004">
      <c r="A321" s="13" t="s">
        <v>185</v>
      </c>
      <c r="B321" s="12"/>
    </row>
    <row r="322" spans="1:2" x14ac:dyDescent="0.55000000000000004">
      <c r="A322" s="13" t="s">
        <v>186</v>
      </c>
      <c r="B322" s="12">
        <v>365.8</v>
      </c>
    </row>
    <row r="323" spans="1:2" x14ac:dyDescent="0.55000000000000004">
      <c r="A323" s="13" t="s">
        <v>187</v>
      </c>
      <c r="B323" s="12">
        <v>26.03</v>
      </c>
    </row>
    <row r="324" spans="1:2" x14ac:dyDescent="0.55000000000000004">
      <c r="A324" s="13" t="s">
        <v>188</v>
      </c>
      <c r="B324" s="12"/>
    </row>
    <row r="325" spans="1:2" x14ac:dyDescent="0.55000000000000004">
      <c r="A325" s="13" t="s">
        <v>186</v>
      </c>
      <c r="B325" s="12">
        <v>20.98</v>
      </c>
    </row>
    <row r="326" spans="1:2" x14ac:dyDescent="0.55000000000000004">
      <c r="A326" s="13" t="s">
        <v>187</v>
      </c>
      <c r="B326" s="12">
        <v>5.0629999999999997</v>
      </c>
    </row>
    <row r="327" spans="1:2" x14ac:dyDescent="0.55000000000000004">
      <c r="A327" s="13" t="s">
        <v>189</v>
      </c>
      <c r="B327" s="12"/>
    </row>
    <row r="328" spans="1:2" x14ac:dyDescent="0.55000000000000004">
      <c r="A328" s="13" t="s">
        <v>186</v>
      </c>
      <c r="B328" s="12" t="s">
        <v>218</v>
      </c>
    </row>
    <row r="329" spans="1:2" x14ac:dyDescent="0.55000000000000004">
      <c r="A329" s="13" t="s">
        <v>187</v>
      </c>
      <c r="B329" s="12" t="s">
        <v>219</v>
      </c>
    </row>
    <row r="330" spans="1:2" x14ac:dyDescent="0.55000000000000004">
      <c r="A330" s="13" t="s">
        <v>192</v>
      </c>
      <c r="B330" s="12"/>
    </row>
    <row r="331" spans="1:2" x14ac:dyDescent="0.55000000000000004">
      <c r="A331" s="13" t="s">
        <v>193</v>
      </c>
      <c r="B331" s="12">
        <v>34</v>
      </c>
    </row>
    <row r="332" spans="1:2" x14ac:dyDescent="0.55000000000000004">
      <c r="A332" s="13" t="s">
        <v>77</v>
      </c>
      <c r="B332" s="12">
        <v>0.92400000000000004</v>
      </c>
    </row>
    <row r="333" spans="1:2" x14ac:dyDescent="0.55000000000000004">
      <c r="A333" s="13" t="s">
        <v>194</v>
      </c>
      <c r="B333" s="12">
        <v>39580</v>
      </c>
    </row>
    <row r="334" spans="1:2" x14ac:dyDescent="0.55000000000000004">
      <c r="A334" s="13" t="s">
        <v>195</v>
      </c>
      <c r="B334" s="12">
        <v>34.119999999999997</v>
      </c>
    </row>
    <row r="335" spans="1:2" x14ac:dyDescent="0.55000000000000004">
      <c r="A335" s="13" t="s">
        <v>196</v>
      </c>
      <c r="B335" s="12"/>
    </row>
    <row r="336" spans="1:2" x14ac:dyDescent="0.55000000000000004">
      <c r="A336" s="13" t="s">
        <v>197</v>
      </c>
      <c r="B336" s="12">
        <v>29.47</v>
      </c>
    </row>
    <row r="337" spans="1:2" x14ac:dyDescent="0.55000000000000004">
      <c r="A337" s="13" t="s">
        <v>198</v>
      </c>
      <c r="B337" s="12">
        <v>46.1</v>
      </c>
    </row>
    <row r="338" spans="1:2" x14ac:dyDescent="0.55000000000000004">
      <c r="A338" s="13" t="s">
        <v>199</v>
      </c>
      <c r="B338" s="12">
        <v>2.4470000000000001</v>
      </c>
    </row>
    <row r="339" spans="1:2" x14ac:dyDescent="0.55000000000000004">
      <c r="A339" s="13" t="s">
        <v>72</v>
      </c>
      <c r="B339" s="12">
        <v>4.0300000000000002E-2</v>
      </c>
    </row>
    <row r="340" spans="1:2" x14ac:dyDescent="0.55000000000000004">
      <c r="A340" s="13" t="s">
        <v>200</v>
      </c>
      <c r="B340" s="12" t="s">
        <v>76</v>
      </c>
    </row>
    <row r="341" spans="1:2" x14ac:dyDescent="0.55000000000000004">
      <c r="A341" s="13" t="s">
        <v>201</v>
      </c>
      <c r="B341" s="12"/>
    </row>
    <row r="342" spans="1:2" x14ac:dyDescent="0.55000000000000004">
      <c r="A342" s="13" t="s">
        <v>187</v>
      </c>
      <c r="B342" s="12" t="s">
        <v>202</v>
      </c>
    </row>
    <row r="343" spans="1:2" x14ac:dyDescent="0.55000000000000004">
      <c r="A343" s="13"/>
      <c r="B343" s="12"/>
    </row>
    <row r="344" spans="1:2" x14ac:dyDescent="0.55000000000000004">
      <c r="A344" s="13" t="s">
        <v>211</v>
      </c>
      <c r="B344" s="12"/>
    </row>
    <row r="345" spans="1:2" x14ac:dyDescent="0.55000000000000004">
      <c r="A345" s="13" t="s">
        <v>212</v>
      </c>
      <c r="B345" s="12">
        <v>40</v>
      </c>
    </row>
    <row r="346" spans="1:2" x14ac:dyDescent="0.55000000000000004">
      <c r="A346" s="13" t="s">
        <v>213</v>
      </c>
      <c r="B346" s="12">
        <v>36</v>
      </c>
    </row>
    <row r="349" spans="1:2" ht="23.1" x14ac:dyDescent="0.85">
      <c r="A349" s="19"/>
    </row>
    <row r="350" spans="1:2" ht="23.1" x14ac:dyDescent="0.85">
      <c r="A350" s="19" t="s">
        <v>451</v>
      </c>
    </row>
    <row r="353" spans="1:9" x14ac:dyDescent="0.55000000000000004">
      <c r="A353" t="s">
        <v>1</v>
      </c>
      <c r="E353" t="s">
        <v>2</v>
      </c>
    </row>
    <row r="354" spans="1:9" x14ac:dyDescent="0.55000000000000004">
      <c r="A354" t="s">
        <v>3</v>
      </c>
      <c r="E354" t="s">
        <v>4</v>
      </c>
      <c r="I354" t="s">
        <v>5</v>
      </c>
    </row>
    <row r="355" spans="1:9" x14ac:dyDescent="0.55000000000000004">
      <c r="A355" t="s">
        <v>6</v>
      </c>
      <c r="E355" t="s">
        <v>7</v>
      </c>
    </row>
    <row r="357" spans="1:9" x14ac:dyDescent="0.55000000000000004">
      <c r="A357" t="s">
        <v>8</v>
      </c>
      <c r="E357" t="s">
        <v>9</v>
      </c>
    </row>
    <row r="358" spans="1:9" x14ac:dyDescent="0.55000000000000004">
      <c r="A358" t="s">
        <v>10</v>
      </c>
      <c r="E358" t="s">
        <v>11</v>
      </c>
    </row>
    <row r="359" spans="1:9" x14ac:dyDescent="0.55000000000000004">
      <c r="A359" t="s">
        <v>12</v>
      </c>
      <c r="E359" t="s">
        <v>13</v>
      </c>
    </row>
    <row r="360" spans="1:9" x14ac:dyDescent="0.55000000000000004">
      <c r="A360" t="s">
        <v>14</v>
      </c>
    </row>
    <row r="362" spans="1:9" x14ac:dyDescent="0.55000000000000004">
      <c r="A362" t="s">
        <v>15</v>
      </c>
      <c r="E362">
        <v>5</v>
      </c>
      <c r="F362" t="s">
        <v>16</v>
      </c>
    </row>
    <row r="363" spans="1:9" x14ac:dyDescent="0.55000000000000004">
      <c r="A363" t="s">
        <v>17</v>
      </c>
      <c r="E363">
        <v>1</v>
      </c>
      <c r="F363" t="s">
        <v>18</v>
      </c>
    </row>
    <row r="366" spans="1:9" x14ac:dyDescent="0.55000000000000004">
      <c r="A366" t="s">
        <v>19</v>
      </c>
    </row>
    <row r="367" spans="1:9" x14ac:dyDescent="0.55000000000000004">
      <c r="A367" t="s">
        <v>20</v>
      </c>
      <c r="E367" t="s">
        <v>21</v>
      </c>
    </row>
    <row r="368" spans="1:9" x14ac:dyDescent="0.55000000000000004">
      <c r="A368" t="s">
        <v>22</v>
      </c>
      <c r="E368">
        <v>355</v>
      </c>
      <c r="F368" t="s">
        <v>23</v>
      </c>
    </row>
    <row r="369" spans="1:13" x14ac:dyDescent="0.55000000000000004">
      <c r="A369" t="s">
        <v>24</v>
      </c>
      <c r="E369">
        <v>460</v>
      </c>
      <c r="F369" t="s">
        <v>23</v>
      </c>
    </row>
    <row r="370" spans="1:13" x14ac:dyDescent="0.55000000000000004">
      <c r="A370" t="s">
        <v>25</v>
      </c>
      <c r="E370">
        <v>9</v>
      </c>
      <c r="F370" t="s">
        <v>23</v>
      </c>
    </row>
    <row r="371" spans="1:13" x14ac:dyDescent="0.55000000000000004">
      <c r="A371" t="s">
        <v>26</v>
      </c>
      <c r="E371">
        <v>20</v>
      </c>
      <c r="F371" t="s">
        <v>23</v>
      </c>
    </row>
    <row r="372" spans="1:13" x14ac:dyDescent="0.55000000000000004">
      <c r="A372" t="s">
        <v>27</v>
      </c>
      <c r="E372">
        <v>100</v>
      </c>
      <c r="F372" t="s">
        <v>28</v>
      </c>
    </row>
    <row r="373" spans="1:13" x14ac:dyDescent="0.55000000000000004">
      <c r="A373" t="s">
        <v>29</v>
      </c>
      <c r="E373">
        <v>15</v>
      </c>
    </row>
    <row r="374" spans="1:13" x14ac:dyDescent="0.55000000000000004">
      <c r="A374" t="s">
        <v>30</v>
      </c>
      <c r="E374">
        <v>20</v>
      </c>
      <c r="F374" t="s">
        <v>31</v>
      </c>
    </row>
    <row r="375" spans="1:13" x14ac:dyDescent="0.55000000000000004">
      <c r="A375" t="s">
        <v>32</v>
      </c>
      <c r="E375">
        <v>0</v>
      </c>
      <c r="F375" t="s">
        <v>31</v>
      </c>
    </row>
    <row r="376" spans="1:13" x14ac:dyDescent="0.55000000000000004">
      <c r="A376" t="s">
        <v>33</v>
      </c>
      <c r="E376">
        <v>15</v>
      </c>
      <c r="F376" t="s">
        <v>34</v>
      </c>
    </row>
    <row r="377" spans="1:13" x14ac:dyDescent="0.55000000000000004">
      <c r="A377" t="s">
        <v>35</v>
      </c>
      <c r="E377" t="s">
        <v>452</v>
      </c>
    </row>
    <row r="379" spans="1:13" x14ac:dyDescent="0.55000000000000004">
      <c r="B379" t="s">
        <v>453</v>
      </c>
    </row>
    <row r="380" spans="1:13" x14ac:dyDescent="0.55000000000000004">
      <c r="A380" t="s">
        <v>38</v>
      </c>
      <c r="B380">
        <v>1</v>
      </c>
      <c r="C380">
        <v>2</v>
      </c>
      <c r="D380">
        <v>3</v>
      </c>
      <c r="E380">
        <v>4</v>
      </c>
      <c r="F380">
        <v>5</v>
      </c>
      <c r="G380">
        <v>6</v>
      </c>
      <c r="H380">
        <v>7</v>
      </c>
      <c r="I380">
        <v>8</v>
      </c>
      <c r="J380">
        <v>9</v>
      </c>
      <c r="K380">
        <v>10</v>
      </c>
      <c r="L380">
        <v>11</v>
      </c>
      <c r="M380">
        <v>12</v>
      </c>
    </row>
    <row r="381" spans="1:13" x14ac:dyDescent="0.55000000000000004">
      <c r="A381" t="s">
        <v>162</v>
      </c>
      <c r="B381">
        <v>246</v>
      </c>
      <c r="C381">
        <v>5533</v>
      </c>
      <c r="D381">
        <v>4111</v>
      </c>
      <c r="E381">
        <v>4184</v>
      </c>
      <c r="F381">
        <v>3932</v>
      </c>
      <c r="G381">
        <v>5527</v>
      </c>
      <c r="H381">
        <v>3954</v>
      </c>
      <c r="I381">
        <v>4021</v>
      </c>
      <c r="J381">
        <v>7958</v>
      </c>
      <c r="K381">
        <v>267</v>
      </c>
      <c r="L381">
        <v>268</v>
      </c>
      <c r="M381">
        <v>269</v>
      </c>
    </row>
    <row r="382" spans="1:13" x14ac:dyDescent="0.55000000000000004">
      <c r="A382" t="s">
        <v>71</v>
      </c>
      <c r="B382">
        <v>250</v>
      </c>
      <c r="C382">
        <v>8308</v>
      </c>
      <c r="D382">
        <v>8223</v>
      </c>
      <c r="E382">
        <v>7663</v>
      </c>
      <c r="F382">
        <v>7432</v>
      </c>
      <c r="G382">
        <v>7384</v>
      </c>
      <c r="H382">
        <v>6718</v>
      </c>
      <c r="I382">
        <v>7643</v>
      </c>
      <c r="J382">
        <v>5738</v>
      </c>
      <c r="K382">
        <v>257</v>
      </c>
      <c r="L382">
        <v>259</v>
      </c>
      <c r="M382">
        <v>259</v>
      </c>
    </row>
    <row r="383" spans="1:13" x14ac:dyDescent="0.55000000000000004">
      <c r="A383" t="s">
        <v>163</v>
      </c>
      <c r="B383">
        <v>258</v>
      </c>
      <c r="C383">
        <v>6900</v>
      </c>
      <c r="D383">
        <v>10268</v>
      </c>
      <c r="E383">
        <v>10318</v>
      </c>
      <c r="F383">
        <v>9666</v>
      </c>
      <c r="G383">
        <v>15515</v>
      </c>
      <c r="H383">
        <v>13293</v>
      </c>
      <c r="I383">
        <v>15248</v>
      </c>
      <c r="J383">
        <v>13087</v>
      </c>
      <c r="K383">
        <v>269</v>
      </c>
      <c r="L383">
        <v>265</v>
      </c>
      <c r="M383">
        <v>266</v>
      </c>
    </row>
    <row r="384" spans="1:13" x14ac:dyDescent="0.55000000000000004">
      <c r="A384" t="s">
        <v>330</v>
      </c>
      <c r="B384">
        <v>263</v>
      </c>
      <c r="C384">
        <v>11516</v>
      </c>
      <c r="D384">
        <v>10058</v>
      </c>
      <c r="E384">
        <v>9552</v>
      </c>
      <c r="F384">
        <v>9501</v>
      </c>
      <c r="G384">
        <v>27918</v>
      </c>
      <c r="H384">
        <v>26274</v>
      </c>
      <c r="I384">
        <v>27110</v>
      </c>
      <c r="J384">
        <v>24238</v>
      </c>
      <c r="K384">
        <v>260</v>
      </c>
      <c r="L384">
        <v>270</v>
      </c>
      <c r="M384">
        <v>267</v>
      </c>
    </row>
    <row r="387" spans="1:12" x14ac:dyDescent="0.55000000000000004">
      <c r="A387" t="s">
        <v>129</v>
      </c>
      <c r="I387" t="s">
        <v>170</v>
      </c>
    </row>
    <row r="388" spans="1:12" x14ac:dyDescent="0.55000000000000004">
      <c r="I388" t="s">
        <v>454</v>
      </c>
      <c r="J388">
        <v>4147.5</v>
      </c>
    </row>
    <row r="389" spans="1:12" x14ac:dyDescent="0.55000000000000004">
      <c r="C389" t="s">
        <v>375</v>
      </c>
      <c r="D389">
        <v>5533</v>
      </c>
      <c r="E389">
        <v>4111</v>
      </c>
      <c r="F389">
        <v>4184</v>
      </c>
      <c r="G389">
        <v>3932</v>
      </c>
    </row>
    <row r="390" spans="1:12" x14ac:dyDescent="0.55000000000000004">
      <c r="C390" t="s">
        <v>455</v>
      </c>
      <c r="D390">
        <v>5527</v>
      </c>
      <c r="E390">
        <v>3954</v>
      </c>
      <c r="F390">
        <v>4021</v>
      </c>
      <c r="G390">
        <v>7958</v>
      </c>
      <c r="I390">
        <v>1380</v>
      </c>
      <c r="J390">
        <v>-193</v>
      </c>
      <c r="K390">
        <v>-126</v>
      </c>
      <c r="L390">
        <v>3811</v>
      </c>
    </row>
    <row r="391" spans="1:12" x14ac:dyDescent="0.55000000000000004">
      <c r="C391" t="s">
        <v>456</v>
      </c>
      <c r="D391">
        <v>7384</v>
      </c>
      <c r="E391">
        <v>6718</v>
      </c>
      <c r="F391">
        <v>7643</v>
      </c>
      <c r="G391">
        <v>5738</v>
      </c>
      <c r="I391">
        <v>3237</v>
      </c>
      <c r="J391">
        <v>2571</v>
      </c>
      <c r="K391">
        <v>3496</v>
      </c>
      <c r="L391">
        <v>1591</v>
      </c>
    </row>
    <row r="392" spans="1:12" x14ac:dyDescent="0.55000000000000004">
      <c r="C392" t="s">
        <v>457</v>
      </c>
      <c r="D392">
        <v>8308</v>
      </c>
      <c r="E392">
        <v>8223</v>
      </c>
      <c r="F392">
        <v>7663</v>
      </c>
      <c r="G392">
        <v>7432</v>
      </c>
      <c r="I392">
        <v>4161</v>
      </c>
      <c r="J392">
        <v>4076</v>
      </c>
      <c r="K392">
        <v>3516</v>
      </c>
      <c r="L392">
        <v>3285</v>
      </c>
    </row>
    <row r="393" spans="1:12" x14ac:dyDescent="0.55000000000000004">
      <c r="C393" t="s">
        <v>458</v>
      </c>
      <c r="D393">
        <v>6900</v>
      </c>
      <c r="E393">
        <v>10268</v>
      </c>
      <c r="F393">
        <v>10318</v>
      </c>
      <c r="G393">
        <v>9666</v>
      </c>
      <c r="I393">
        <v>2753</v>
      </c>
      <c r="J393">
        <v>6121</v>
      </c>
      <c r="K393">
        <v>6171</v>
      </c>
      <c r="L393">
        <v>5519</v>
      </c>
    </row>
    <row r="394" spans="1:12" x14ac:dyDescent="0.55000000000000004">
      <c r="C394" t="s">
        <v>459</v>
      </c>
      <c r="D394">
        <v>15515</v>
      </c>
      <c r="E394">
        <v>13293</v>
      </c>
      <c r="F394">
        <v>15248</v>
      </c>
      <c r="G394">
        <v>13087</v>
      </c>
      <c r="I394">
        <v>11368</v>
      </c>
      <c r="J394">
        <v>9146</v>
      </c>
      <c r="K394">
        <v>11101</v>
      </c>
      <c r="L394">
        <v>8940</v>
      </c>
    </row>
    <row r="395" spans="1:12" x14ac:dyDescent="0.55000000000000004">
      <c r="C395" t="s">
        <v>460</v>
      </c>
      <c r="D395">
        <v>11516</v>
      </c>
      <c r="E395">
        <v>10058</v>
      </c>
      <c r="F395">
        <v>9552</v>
      </c>
      <c r="G395">
        <v>9501</v>
      </c>
      <c r="I395">
        <v>7369</v>
      </c>
      <c r="J395">
        <v>5911</v>
      </c>
      <c r="K395">
        <v>5405</v>
      </c>
      <c r="L395">
        <v>5354</v>
      </c>
    </row>
    <row r="396" spans="1:12" x14ac:dyDescent="0.55000000000000004">
      <c r="C396" t="s">
        <v>461</v>
      </c>
      <c r="D396">
        <v>27918</v>
      </c>
      <c r="E396">
        <v>26274</v>
      </c>
      <c r="F396">
        <v>27110</v>
      </c>
      <c r="G396">
        <v>24238</v>
      </c>
      <c r="I396">
        <v>23771</v>
      </c>
      <c r="J396">
        <v>22127</v>
      </c>
      <c r="K396">
        <v>22963</v>
      </c>
      <c r="L396">
        <v>20091</v>
      </c>
    </row>
    <row r="399" spans="1:12" x14ac:dyDescent="0.55000000000000004">
      <c r="A399" t="s">
        <v>462</v>
      </c>
    </row>
    <row r="400" spans="1:12" x14ac:dyDescent="0.55000000000000004">
      <c r="C400" t="s">
        <v>455</v>
      </c>
      <c r="D400" t="s">
        <v>456</v>
      </c>
      <c r="E400" t="s">
        <v>457</v>
      </c>
      <c r="F400" t="s">
        <v>458</v>
      </c>
      <c r="G400" t="s">
        <v>459</v>
      </c>
      <c r="H400" t="s">
        <v>460</v>
      </c>
      <c r="I400" t="s">
        <v>461</v>
      </c>
    </row>
    <row r="401" spans="1:9" x14ac:dyDescent="0.55000000000000004">
      <c r="C401">
        <v>1380</v>
      </c>
      <c r="D401">
        <v>3237</v>
      </c>
      <c r="E401">
        <v>4161</v>
      </c>
      <c r="F401">
        <v>2753</v>
      </c>
      <c r="G401">
        <v>11368</v>
      </c>
      <c r="H401">
        <v>7369</v>
      </c>
      <c r="I401">
        <v>23771</v>
      </c>
    </row>
    <row r="402" spans="1:9" x14ac:dyDescent="0.55000000000000004">
      <c r="C402">
        <v>-193</v>
      </c>
      <c r="D402">
        <v>2571</v>
      </c>
      <c r="E402">
        <v>4076</v>
      </c>
      <c r="F402">
        <v>6121</v>
      </c>
      <c r="G402">
        <v>9146</v>
      </c>
      <c r="H402">
        <v>5911</v>
      </c>
      <c r="I402">
        <v>22127</v>
      </c>
    </row>
    <row r="403" spans="1:9" x14ac:dyDescent="0.55000000000000004">
      <c r="C403">
        <v>-126</v>
      </c>
      <c r="D403">
        <v>3496</v>
      </c>
      <c r="E403">
        <v>3516</v>
      </c>
      <c r="F403">
        <v>6171</v>
      </c>
      <c r="G403">
        <v>11101</v>
      </c>
      <c r="H403">
        <v>5405</v>
      </c>
      <c r="I403">
        <v>22963</v>
      </c>
    </row>
    <row r="404" spans="1:9" x14ac:dyDescent="0.55000000000000004">
      <c r="C404">
        <v>3811</v>
      </c>
      <c r="D404">
        <v>1591</v>
      </c>
      <c r="E404">
        <v>3285</v>
      </c>
      <c r="F404">
        <v>5519</v>
      </c>
      <c r="G404">
        <v>8940</v>
      </c>
      <c r="H404">
        <v>5354</v>
      </c>
      <c r="I404">
        <v>20091</v>
      </c>
    </row>
    <row r="406" spans="1:9" x14ac:dyDescent="0.55000000000000004">
      <c r="A406" t="s">
        <v>463</v>
      </c>
    </row>
    <row r="407" spans="1:9" x14ac:dyDescent="0.55000000000000004">
      <c r="C407" t="s">
        <v>455</v>
      </c>
      <c r="D407" t="s">
        <v>456</v>
      </c>
      <c r="E407" t="s">
        <v>457</v>
      </c>
      <c r="F407" t="s">
        <v>458</v>
      </c>
      <c r="G407" t="s">
        <v>459</v>
      </c>
      <c r="H407" t="s">
        <v>460</v>
      </c>
      <c r="I407" t="s">
        <v>461</v>
      </c>
    </row>
    <row r="408" spans="1:9" x14ac:dyDescent="0.55000000000000004">
      <c r="C408">
        <v>6.2055940282399495</v>
      </c>
      <c r="D408">
        <v>14.556165122762838</v>
      </c>
      <c r="E408">
        <v>18.711215037323502</v>
      </c>
      <c r="F408">
        <v>12.379710405612016</v>
      </c>
      <c r="G408">
        <v>51.119705009443294</v>
      </c>
      <c r="H408">
        <v>33.136972749347962</v>
      </c>
      <c r="I408">
        <v>106.89360554006656</v>
      </c>
    </row>
    <row r="409" spans="1:9" x14ac:dyDescent="0.55000000000000004">
      <c r="C409">
        <v>-0.86788380250022479</v>
      </c>
      <c r="D409">
        <v>11.561291483047036</v>
      </c>
      <c r="E409">
        <v>18.328986419642053</v>
      </c>
      <c r="F409">
        <v>27.524957280330966</v>
      </c>
      <c r="G409">
        <v>41.12779926252361</v>
      </c>
      <c r="H409">
        <v>26.580627754294451</v>
      </c>
      <c r="I409">
        <v>99.500854393380706</v>
      </c>
    </row>
    <row r="410" spans="1:9" x14ac:dyDescent="0.55000000000000004">
      <c r="C410">
        <v>-0.56659771562190842</v>
      </c>
      <c r="D410">
        <v>15.720838204874539</v>
      </c>
      <c r="E410">
        <v>15.81077435021135</v>
      </c>
      <c r="F410">
        <v>27.749797643672991</v>
      </c>
      <c r="G410">
        <v>49.919057469196872</v>
      </c>
      <c r="H410">
        <v>24.305243277273135</v>
      </c>
      <c r="I410">
        <v>103.2601852684594</v>
      </c>
    </row>
    <row r="411" spans="1:9" x14ac:dyDescent="0.55000000000000004">
      <c r="C411">
        <v>17.137332493929311</v>
      </c>
      <c r="D411">
        <v>7.1544203615433046</v>
      </c>
      <c r="E411">
        <v>14.772011871571184</v>
      </c>
      <c r="F411">
        <v>24.817879305692959</v>
      </c>
      <c r="G411">
        <v>40.201456965554456</v>
      </c>
      <c r="H411">
        <v>24.07590610666427</v>
      </c>
      <c r="I411">
        <v>90.345354798093354</v>
      </c>
    </row>
    <row r="414" spans="1:9" ht="23.1" x14ac:dyDescent="0.85">
      <c r="A414" s="19" t="s">
        <v>464</v>
      </c>
    </row>
    <row r="416" spans="1:9" x14ac:dyDescent="0.55000000000000004">
      <c r="A416" t="s">
        <v>1</v>
      </c>
      <c r="E416" t="s">
        <v>2</v>
      </c>
    </row>
    <row r="417" spans="1:9" x14ac:dyDescent="0.55000000000000004">
      <c r="A417" t="s">
        <v>3</v>
      </c>
      <c r="E417" t="s">
        <v>4</v>
      </c>
      <c r="I417" t="s">
        <v>5</v>
      </c>
    </row>
    <row r="418" spans="1:9" x14ac:dyDescent="0.55000000000000004">
      <c r="A418" t="s">
        <v>6</v>
      </c>
      <c r="E418" t="s">
        <v>7</v>
      </c>
    </row>
    <row r="420" spans="1:9" x14ac:dyDescent="0.55000000000000004">
      <c r="A420" t="s">
        <v>8</v>
      </c>
      <c r="E420" t="s">
        <v>9</v>
      </c>
    </row>
    <row r="421" spans="1:9" x14ac:dyDescent="0.55000000000000004">
      <c r="A421" t="s">
        <v>10</v>
      </c>
      <c r="E421" t="s">
        <v>11</v>
      </c>
    </row>
    <row r="422" spans="1:9" x14ac:dyDescent="0.55000000000000004">
      <c r="A422" t="s">
        <v>12</v>
      </c>
      <c r="E422" t="s">
        <v>13</v>
      </c>
    </row>
    <row r="423" spans="1:9" x14ac:dyDescent="0.55000000000000004">
      <c r="A423" t="s">
        <v>14</v>
      </c>
    </row>
    <row r="425" spans="1:9" x14ac:dyDescent="0.55000000000000004">
      <c r="A425" t="s">
        <v>15</v>
      </c>
      <c r="E425">
        <v>5</v>
      </c>
      <c r="F425" t="s">
        <v>16</v>
      </c>
    </row>
    <row r="426" spans="1:9" x14ac:dyDescent="0.55000000000000004">
      <c r="A426" t="s">
        <v>17</v>
      </c>
      <c r="E426">
        <v>1</v>
      </c>
      <c r="F426" t="s">
        <v>18</v>
      </c>
    </row>
    <row r="429" spans="1:9" x14ac:dyDescent="0.55000000000000004">
      <c r="A429" t="s">
        <v>19</v>
      </c>
    </row>
    <row r="430" spans="1:9" x14ac:dyDescent="0.55000000000000004">
      <c r="A430" t="s">
        <v>20</v>
      </c>
      <c r="E430" t="s">
        <v>21</v>
      </c>
    </row>
    <row r="431" spans="1:9" x14ac:dyDescent="0.55000000000000004">
      <c r="A431" t="s">
        <v>22</v>
      </c>
      <c r="E431">
        <v>355</v>
      </c>
      <c r="F431" t="s">
        <v>23</v>
      </c>
    </row>
    <row r="432" spans="1:9" x14ac:dyDescent="0.55000000000000004">
      <c r="A432" t="s">
        <v>24</v>
      </c>
      <c r="E432">
        <v>460</v>
      </c>
      <c r="F432" t="s">
        <v>23</v>
      </c>
    </row>
    <row r="433" spans="1:16" x14ac:dyDescent="0.55000000000000004">
      <c r="A433" t="s">
        <v>25</v>
      </c>
      <c r="E433">
        <v>9</v>
      </c>
      <c r="F433" t="s">
        <v>23</v>
      </c>
    </row>
    <row r="434" spans="1:16" x14ac:dyDescent="0.55000000000000004">
      <c r="A434" t="s">
        <v>26</v>
      </c>
      <c r="E434">
        <v>20</v>
      </c>
      <c r="F434" t="s">
        <v>23</v>
      </c>
    </row>
    <row r="435" spans="1:16" x14ac:dyDescent="0.55000000000000004">
      <c r="A435" t="s">
        <v>27</v>
      </c>
      <c r="E435">
        <v>100</v>
      </c>
      <c r="F435" t="s">
        <v>28</v>
      </c>
    </row>
    <row r="436" spans="1:16" x14ac:dyDescent="0.55000000000000004">
      <c r="A436" t="s">
        <v>29</v>
      </c>
      <c r="E436">
        <v>15</v>
      </c>
    </row>
    <row r="437" spans="1:16" x14ac:dyDescent="0.55000000000000004">
      <c r="A437" t="s">
        <v>30</v>
      </c>
      <c r="E437">
        <v>20</v>
      </c>
      <c r="F437" t="s">
        <v>31</v>
      </c>
    </row>
    <row r="438" spans="1:16" x14ac:dyDescent="0.55000000000000004">
      <c r="A438" t="s">
        <v>32</v>
      </c>
      <c r="E438">
        <v>0</v>
      </c>
      <c r="F438" t="s">
        <v>31</v>
      </c>
    </row>
    <row r="439" spans="1:16" x14ac:dyDescent="0.55000000000000004">
      <c r="A439" t="s">
        <v>33</v>
      </c>
      <c r="E439">
        <v>15</v>
      </c>
      <c r="F439" t="s">
        <v>34</v>
      </c>
    </row>
    <row r="440" spans="1:16" x14ac:dyDescent="0.55000000000000004">
      <c r="A440" t="s">
        <v>35</v>
      </c>
      <c r="E440" t="s">
        <v>465</v>
      </c>
    </row>
    <row r="442" spans="1:16" x14ac:dyDescent="0.55000000000000004">
      <c r="B442" t="s">
        <v>466</v>
      </c>
    </row>
    <row r="443" spans="1:16" x14ac:dyDescent="0.55000000000000004">
      <c r="A443" s="3" t="s">
        <v>38</v>
      </c>
      <c r="B443" s="3">
        <v>1</v>
      </c>
      <c r="C443" s="3">
        <v>2</v>
      </c>
      <c r="D443" s="3">
        <v>3</v>
      </c>
      <c r="E443" s="3">
        <v>4</v>
      </c>
      <c r="F443" s="3">
        <v>5</v>
      </c>
      <c r="G443" s="3">
        <v>6</v>
      </c>
      <c r="H443" s="3">
        <v>7</v>
      </c>
      <c r="I443" s="3">
        <v>8</v>
      </c>
      <c r="J443" s="3">
        <v>9</v>
      </c>
      <c r="K443" s="3">
        <v>10</v>
      </c>
      <c r="L443" s="3">
        <v>11</v>
      </c>
      <c r="M443" s="3">
        <v>12</v>
      </c>
    </row>
    <row r="444" spans="1:16" x14ac:dyDescent="0.55000000000000004">
      <c r="A444" s="3" t="s">
        <v>467</v>
      </c>
      <c r="B444">
        <v>287</v>
      </c>
      <c r="C444">
        <v>5546</v>
      </c>
      <c r="D444">
        <v>9158</v>
      </c>
      <c r="E444">
        <v>6126</v>
      </c>
      <c r="F444">
        <v>9751</v>
      </c>
      <c r="G444">
        <v>24989</v>
      </c>
      <c r="H444">
        <v>38799</v>
      </c>
      <c r="I444">
        <v>30734</v>
      </c>
      <c r="J444">
        <v>32128</v>
      </c>
      <c r="K444">
        <v>278</v>
      </c>
      <c r="L444">
        <v>293</v>
      </c>
      <c r="M444">
        <v>285</v>
      </c>
      <c r="O444" t="s">
        <v>468</v>
      </c>
      <c r="P444" t="s">
        <v>469</v>
      </c>
    </row>
    <row r="445" spans="1:16" x14ac:dyDescent="0.55000000000000004">
      <c r="A445" s="3" t="s">
        <v>39</v>
      </c>
      <c r="B445">
        <v>264</v>
      </c>
      <c r="C445">
        <v>5566</v>
      </c>
      <c r="D445">
        <v>6186</v>
      </c>
      <c r="E445">
        <v>8001</v>
      </c>
      <c r="F445">
        <v>8528</v>
      </c>
      <c r="G445">
        <v>9410</v>
      </c>
      <c r="H445">
        <v>8637</v>
      </c>
      <c r="I445">
        <v>10366</v>
      </c>
      <c r="J445">
        <v>5929</v>
      </c>
      <c r="K445">
        <v>280</v>
      </c>
      <c r="L445">
        <v>279</v>
      </c>
      <c r="M445">
        <v>273</v>
      </c>
      <c r="O445" t="s">
        <v>470</v>
      </c>
      <c r="P445" t="s">
        <v>471</v>
      </c>
    </row>
    <row r="446" spans="1:16" x14ac:dyDescent="0.55000000000000004">
      <c r="A446" s="3" t="s">
        <v>40</v>
      </c>
      <c r="B446">
        <v>281</v>
      </c>
      <c r="C446">
        <v>8498</v>
      </c>
      <c r="D446">
        <v>8454</v>
      </c>
      <c r="E446">
        <v>7480</v>
      </c>
      <c r="F446">
        <v>8730</v>
      </c>
      <c r="G446">
        <v>8559</v>
      </c>
      <c r="H446">
        <v>8587</v>
      </c>
      <c r="I446">
        <v>7473</v>
      </c>
      <c r="J446">
        <v>6055</v>
      </c>
      <c r="K446">
        <v>279</v>
      </c>
      <c r="L446">
        <v>279</v>
      </c>
      <c r="M446">
        <v>282</v>
      </c>
      <c r="O446" t="s">
        <v>472</v>
      </c>
      <c r="P446" t="s">
        <v>473</v>
      </c>
    </row>
    <row r="447" spans="1:16" x14ac:dyDescent="0.55000000000000004">
      <c r="A447" s="3" t="s">
        <v>41</v>
      </c>
      <c r="B447">
        <v>260</v>
      </c>
      <c r="C447">
        <v>4585</v>
      </c>
      <c r="D447">
        <v>4759</v>
      </c>
      <c r="E447">
        <v>4788</v>
      </c>
      <c r="F447">
        <v>4742</v>
      </c>
      <c r="G447">
        <v>268</v>
      </c>
      <c r="H447">
        <v>269</v>
      </c>
      <c r="I447">
        <v>276</v>
      </c>
      <c r="J447">
        <v>268</v>
      </c>
      <c r="K447">
        <v>270</v>
      </c>
      <c r="L447">
        <v>277</v>
      </c>
      <c r="M447">
        <v>284</v>
      </c>
      <c r="O447" t="s">
        <v>474</v>
      </c>
    </row>
    <row r="451" spans="1:17" x14ac:dyDescent="0.55000000000000004">
      <c r="A451" t="s">
        <v>129</v>
      </c>
      <c r="H451" t="s">
        <v>170</v>
      </c>
      <c r="N451" t="s">
        <v>476</v>
      </c>
    </row>
    <row r="452" spans="1:17" x14ac:dyDescent="0.55000000000000004">
      <c r="B452" t="s">
        <v>375</v>
      </c>
      <c r="C452">
        <v>5546</v>
      </c>
      <c r="D452">
        <v>9158</v>
      </c>
      <c r="E452">
        <v>6126</v>
      </c>
      <c r="F452">
        <v>9751</v>
      </c>
      <c r="I452" t="s">
        <v>475</v>
      </c>
      <c r="J452">
        <v>4718.5</v>
      </c>
      <c r="N452">
        <v>26944.5</v>
      </c>
    </row>
    <row r="453" spans="1:17" x14ac:dyDescent="0.55000000000000004">
      <c r="B453" t="s">
        <v>469</v>
      </c>
      <c r="C453">
        <v>24989</v>
      </c>
      <c r="D453">
        <v>38799</v>
      </c>
      <c r="E453">
        <v>30734</v>
      </c>
      <c r="F453">
        <v>32128</v>
      </c>
      <c r="H453" t="s">
        <v>469</v>
      </c>
      <c r="I453">
        <v>20271</v>
      </c>
      <c r="J453">
        <v>34081</v>
      </c>
      <c r="K453">
        <v>26016</v>
      </c>
      <c r="L453">
        <v>27410</v>
      </c>
      <c r="N453">
        <v>75.232422201191341</v>
      </c>
      <c r="O453">
        <v>126.48592477128913</v>
      </c>
      <c r="P453">
        <v>96.554027723654173</v>
      </c>
      <c r="Q453">
        <v>101.72762530386535</v>
      </c>
    </row>
    <row r="454" spans="1:17" x14ac:dyDescent="0.55000000000000004">
      <c r="B454" t="s">
        <v>470</v>
      </c>
      <c r="C454">
        <v>5566</v>
      </c>
      <c r="D454">
        <v>6186</v>
      </c>
      <c r="E454">
        <v>8001</v>
      </c>
      <c r="F454">
        <v>8528</v>
      </c>
      <c r="H454" t="s">
        <v>470</v>
      </c>
      <c r="I454">
        <v>848</v>
      </c>
      <c r="J454">
        <v>1468</v>
      </c>
      <c r="K454">
        <v>3283</v>
      </c>
      <c r="L454">
        <v>3810</v>
      </c>
      <c r="N454">
        <v>3.1472100057525654</v>
      </c>
      <c r="O454">
        <v>5.4482361892037332</v>
      </c>
      <c r="P454">
        <v>12.18430477462933</v>
      </c>
      <c r="Q454">
        <v>14.140177030562823</v>
      </c>
    </row>
    <row r="455" spans="1:17" x14ac:dyDescent="0.55000000000000004">
      <c r="B455" t="s">
        <v>471</v>
      </c>
      <c r="C455">
        <v>9410</v>
      </c>
      <c r="D455">
        <v>8637</v>
      </c>
      <c r="E455">
        <v>10366</v>
      </c>
      <c r="F455">
        <v>5929</v>
      </c>
      <c r="H455" t="s">
        <v>471</v>
      </c>
      <c r="I455">
        <v>4692</v>
      </c>
      <c r="J455">
        <v>3919</v>
      </c>
      <c r="K455">
        <v>5648</v>
      </c>
      <c r="L455">
        <v>1211</v>
      </c>
      <c r="N455">
        <v>17.413572343149809</v>
      </c>
      <c r="O455">
        <v>14.544712278943754</v>
      </c>
      <c r="P455">
        <v>20.961606264729351</v>
      </c>
      <c r="Q455">
        <v>4.4944237228376851</v>
      </c>
    </row>
    <row r="456" spans="1:17" x14ac:dyDescent="0.55000000000000004">
      <c r="B456" t="s">
        <v>472</v>
      </c>
      <c r="C456">
        <v>8498</v>
      </c>
      <c r="D456">
        <v>8454</v>
      </c>
      <c r="E456">
        <v>7480</v>
      </c>
      <c r="F456">
        <v>8730</v>
      </c>
      <c r="H456" t="s">
        <v>472</v>
      </c>
      <c r="I456">
        <v>3780</v>
      </c>
      <c r="J456">
        <v>3736</v>
      </c>
      <c r="K456">
        <v>2762</v>
      </c>
      <c r="L456">
        <v>4012</v>
      </c>
      <c r="N456">
        <v>14.028837053944219</v>
      </c>
      <c r="O456">
        <v>13.865538421570264</v>
      </c>
      <c r="P456">
        <v>10.25070051401956</v>
      </c>
      <c r="Q456">
        <v>14.889866206461431</v>
      </c>
    </row>
    <row r="457" spans="1:17" x14ac:dyDescent="0.55000000000000004">
      <c r="B457" t="s">
        <v>473</v>
      </c>
      <c r="C457">
        <v>8559</v>
      </c>
      <c r="D457">
        <v>8587</v>
      </c>
      <c r="E457">
        <v>7473</v>
      </c>
      <c r="F457">
        <v>6055</v>
      </c>
      <c r="H457" t="s">
        <v>473</v>
      </c>
      <c r="I457">
        <v>3841</v>
      </c>
      <c r="J457">
        <v>3869</v>
      </c>
      <c r="K457">
        <v>2755</v>
      </c>
      <c r="L457">
        <v>1337</v>
      </c>
      <c r="N457">
        <v>14.255228339735382</v>
      </c>
      <c r="O457">
        <v>14.359145651246079</v>
      </c>
      <c r="P457">
        <v>10.224721186141885</v>
      </c>
      <c r="Q457">
        <v>4.9620516246358255</v>
      </c>
    </row>
    <row r="458" spans="1:17" x14ac:dyDescent="0.55000000000000004">
      <c r="B458" t="s">
        <v>474</v>
      </c>
      <c r="C458">
        <v>4585</v>
      </c>
      <c r="D458">
        <v>4759</v>
      </c>
      <c r="E458">
        <v>4788</v>
      </c>
      <c r="F458">
        <v>4742</v>
      </c>
      <c r="H458" t="s">
        <v>474</v>
      </c>
      <c r="I458">
        <v>-133</v>
      </c>
      <c r="J458">
        <v>41</v>
      </c>
      <c r="K458">
        <v>70</v>
      </c>
      <c r="L458">
        <v>24</v>
      </c>
      <c r="N458">
        <v>-0.49360722967581511</v>
      </c>
      <c r="O458">
        <v>0.15216463471209338</v>
      </c>
      <c r="P458">
        <v>0.2597932787767448</v>
      </c>
      <c r="Q458">
        <v>8.9071981294883931E-2</v>
      </c>
    </row>
    <row r="460" spans="1:17" x14ac:dyDescent="0.55000000000000004">
      <c r="A460" t="s">
        <v>129</v>
      </c>
    </row>
    <row r="461" spans="1:17" x14ac:dyDescent="0.55000000000000004">
      <c r="C461" t="s">
        <v>472</v>
      </c>
      <c r="D461" t="s">
        <v>470</v>
      </c>
      <c r="E461" t="s">
        <v>471</v>
      </c>
      <c r="F461" t="s">
        <v>473</v>
      </c>
      <c r="G461" t="s">
        <v>474</v>
      </c>
      <c r="H461" t="s">
        <v>469</v>
      </c>
    </row>
    <row r="462" spans="1:17" x14ac:dyDescent="0.55000000000000004">
      <c r="C462">
        <v>14.028837053944219</v>
      </c>
      <c r="D462">
        <v>3.1472100057525654</v>
      </c>
      <c r="E462">
        <v>17.413572343149809</v>
      </c>
      <c r="F462">
        <v>14.255228339735382</v>
      </c>
      <c r="G462">
        <v>-0.49360722967581511</v>
      </c>
      <c r="H462">
        <v>75.232422201191341</v>
      </c>
    </row>
    <row r="463" spans="1:17" x14ac:dyDescent="0.55000000000000004">
      <c r="C463">
        <v>13.865538421570264</v>
      </c>
      <c r="D463">
        <v>5.4482361892037332</v>
      </c>
      <c r="E463">
        <v>14.544712278943754</v>
      </c>
      <c r="F463">
        <v>14.359145651246079</v>
      </c>
      <c r="G463">
        <v>0.15216463471209338</v>
      </c>
      <c r="H463">
        <v>126.48592477128913</v>
      </c>
    </row>
    <row r="464" spans="1:17" x14ac:dyDescent="0.55000000000000004">
      <c r="C464">
        <v>10.25070051401956</v>
      </c>
      <c r="D464">
        <v>12.18430477462933</v>
      </c>
      <c r="E464">
        <v>20.961606264729351</v>
      </c>
      <c r="F464">
        <v>10.224721186141885</v>
      </c>
      <c r="G464">
        <v>0.2597932787767448</v>
      </c>
      <c r="H464">
        <v>96.554027723654173</v>
      </c>
    </row>
    <row r="465" spans="3:8" x14ac:dyDescent="0.55000000000000004">
      <c r="C465">
        <v>14.889866206461431</v>
      </c>
      <c r="D465">
        <v>14.140177030562823</v>
      </c>
      <c r="E465">
        <v>4.4944237228376851</v>
      </c>
      <c r="F465">
        <v>4.9620516246358255</v>
      </c>
      <c r="G465">
        <v>8.9071981294883931E-2</v>
      </c>
      <c r="H465">
        <v>101.72762530386535</v>
      </c>
    </row>
  </sheetData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F4F25-8D98-4D50-927D-97D90C66C40B}">
  <dimension ref="A1:K2505"/>
  <sheetViews>
    <sheetView workbookViewId="0">
      <selection activeCell="T6" sqref="T6"/>
    </sheetView>
  </sheetViews>
  <sheetFormatPr defaultRowHeight="14.4" x14ac:dyDescent="0.55000000000000004"/>
  <sheetData>
    <row r="1" spans="1:11" ht="23.1" x14ac:dyDescent="0.85">
      <c r="A1" s="19" t="s">
        <v>481</v>
      </c>
    </row>
    <row r="3" spans="1:11" x14ac:dyDescent="0.55000000000000004">
      <c r="A3" s="1" t="s">
        <v>482</v>
      </c>
      <c r="H3" s="1" t="s">
        <v>483</v>
      </c>
    </row>
    <row r="4" spans="1:11" x14ac:dyDescent="0.55000000000000004">
      <c r="A4" t="s">
        <v>477</v>
      </c>
      <c r="B4" t="s">
        <v>478</v>
      </c>
      <c r="C4" t="s">
        <v>479</v>
      </c>
      <c r="D4" t="s">
        <v>480</v>
      </c>
      <c r="H4" t="s">
        <v>477</v>
      </c>
      <c r="I4" t="s">
        <v>478</v>
      </c>
      <c r="J4" t="s">
        <v>479</v>
      </c>
      <c r="K4" t="s">
        <v>480</v>
      </c>
    </row>
    <row r="5" spans="1:11" x14ac:dyDescent="0.55000000000000004">
      <c r="A5">
        <v>0</v>
      </c>
      <c r="B5" s="33">
        <v>4.4938285016933498E-6</v>
      </c>
      <c r="C5" s="33">
        <v>4.5954788355776501E-6</v>
      </c>
      <c r="D5" s="33">
        <v>4.5666667720164401E-6</v>
      </c>
      <c r="H5">
        <v>0</v>
      </c>
      <c r="I5" s="33">
        <v>5.87884331032655E-6</v>
      </c>
      <c r="J5" s="33">
        <v>5.3609730997296104E-6</v>
      </c>
      <c r="K5" s="33">
        <v>5.9709456796640502E-6</v>
      </c>
    </row>
    <row r="6" spans="1:11" x14ac:dyDescent="0.55000000000000004">
      <c r="A6">
        <v>0.2</v>
      </c>
      <c r="B6">
        <v>1.2129434969228301</v>
      </c>
      <c r="C6">
        <v>1.26572495595101</v>
      </c>
      <c r="D6">
        <v>1.2246570434642801</v>
      </c>
      <c r="H6">
        <v>0.2</v>
      </c>
      <c r="I6">
        <v>1.48570744463949</v>
      </c>
      <c r="J6">
        <v>3.1454380662495698</v>
      </c>
      <c r="K6">
        <v>1.6536949676900401</v>
      </c>
    </row>
    <row r="7" spans="1:11" x14ac:dyDescent="0.55000000000000004">
      <c r="A7">
        <v>0.4</v>
      </c>
      <c r="B7">
        <v>1.3248385075609901</v>
      </c>
      <c r="C7">
        <v>1.4388956151288601</v>
      </c>
      <c r="D7">
        <v>1.6818430604230299</v>
      </c>
      <c r="H7">
        <v>0.4</v>
      </c>
      <c r="I7">
        <v>1.77783042520101</v>
      </c>
      <c r="J7">
        <v>3.5672397577731001</v>
      </c>
      <c r="K7">
        <v>1.8884064049506699</v>
      </c>
    </row>
    <row r="8" spans="1:11" x14ac:dyDescent="0.55000000000000004">
      <c r="A8">
        <v>0.6</v>
      </c>
      <c r="B8">
        <v>1.4121513343504599</v>
      </c>
      <c r="C8">
        <v>1.35738651851341</v>
      </c>
      <c r="D8">
        <v>1.6980893530782299</v>
      </c>
      <c r="H8">
        <v>0.6</v>
      </c>
      <c r="I8">
        <v>2.3412657727353698</v>
      </c>
      <c r="J8">
        <v>3.24806416551744</v>
      </c>
      <c r="K8">
        <v>1.8988998011931499</v>
      </c>
    </row>
    <row r="9" spans="1:11" x14ac:dyDescent="0.55000000000000004">
      <c r="A9">
        <v>0.8</v>
      </c>
      <c r="B9">
        <v>1.5297555483077601</v>
      </c>
      <c r="C9">
        <v>1.3706341263675299</v>
      </c>
      <c r="D9">
        <v>1.60638551137227</v>
      </c>
      <c r="H9">
        <v>0.8</v>
      </c>
      <c r="I9">
        <v>2.7220036413466602</v>
      </c>
      <c r="J9">
        <v>3.0740758863003301</v>
      </c>
      <c r="K9">
        <v>1.6822142141013801</v>
      </c>
    </row>
    <row r="10" spans="1:11" x14ac:dyDescent="0.55000000000000004">
      <c r="A10">
        <v>1</v>
      </c>
      <c r="B10">
        <v>1.7381527237547101</v>
      </c>
      <c r="C10">
        <v>1.39319591765242</v>
      </c>
      <c r="D10">
        <v>1.87469191378633</v>
      </c>
      <c r="H10">
        <v>1</v>
      </c>
      <c r="I10">
        <v>2.9404394264676101</v>
      </c>
      <c r="J10">
        <v>3.1733531221767799</v>
      </c>
      <c r="K10">
        <v>1.7606617968913301</v>
      </c>
    </row>
    <row r="11" spans="1:11" x14ac:dyDescent="0.55000000000000004">
      <c r="A11">
        <v>1.2</v>
      </c>
      <c r="B11">
        <v>1.5502313237606</v>
      </c>
      <c r="C11">
        <v>1.39418406035142</v>
      </c>
      <c r="D11">
        <v>1.68332048275126</v>
      </c>
      <c r="H11">
        <v>1.2</v>
      </c>
      <c r="I11">
        <v>3.5076487522830502</v>
      </c>
      <c r="J11">
        <v>2.4513600620066902</v>
      </c>
      <c r="K11">
        <v>2.2477563163119201</v>
      </c>
    </row>
    <row r="12" spans="1:11" x14ac:dyDescent="0.55000000000000004">
      <c r="A12">
        <v>1.4</v>
      </c>
      <c r="B12">
        <v>1.4933242063857901</v>
      </c>
      <c r="C12">
        <v>1.28539756010981</v>
      </c>
      <c r="D12">
        <v>2.00760443042897</v>
      </c>
      <c r="H12">
        <v>1.4</v>
      </c>
      <c r="I12">
        <v>2.8927394465100602</v>
      </c>
      <c r="J12">
        <v>2.9935011755687402</v>
      </c>
      <c r="K12">
        <v>1.65170505907054</v>
      </c>
    </row>
    <row r="13" spans="1:11" x14ac:dyDescent="0.55000000000000004">
      <c r="A13">
        <v>1.6</v>
      </c>
      <c r="B13">
        <v>1.51621060805472</v>
      </c>
      <c r="C13">
        <v>1.44550272682502</v>
      </c>
      <c r="D13">
        <v>1.7808289695646999</v>
      </c>
      <c r="H13">
        <v>1.6</v>
      </c>
      <c r="I13">
        <v>3.5482031447862701</v>
      </c>
      <c r="J13">
        <v>3.3203674667022902</v>
      </c>
      <c r="K13">
        <v>2.1295757652152698</v>
      </c>
    </row>
    <row r="14" spans="1:11" x14ac:dyDescent="0.55000000000000004">
      <c r="A14">
        <v>1.8</v>
      </c>
      <c r="B14">
        <v>1.49040897027814</v>
      </c>
      <c r="C14">
        <v>1.2623193778472701</v>
      </c>
      <c r="D14">
        <v>1.8432314471445499</v>
      </c>
      <c r="H14">
        <v>1.8</v>
      </c>
      <c r="I14">
        <v>3.3532033973757098</v>
      </c>
      <c r="J14">
        <v>3.0425642768811598</v>
      </c>
      <c r="K14">
        <v>2.7003771499070801</v>
      </c>
    </row>
    <row r="15" spans="1:11" x14ac:dyDescent="0.55000000000000004">
      <c r="A15">
        <v>2</v>
      </c>
      <c r="B15">
        <v>1.53930144459794</v>
      </c>
      <c r="C15">
        <v>1.3124413813864699</v>
      </c>
      <c r="D15">
        <v>1.66515845843517</v>
      </c>
      <c r="H15">
        <v>2</v>
      </c>
      <c r="I15">
        <v>2.8630455263731101</v>
      </c>
      <c r="J15">
        <v>3.2019586218252698</v>
      </c>
      <c r="K15">
        <v>2.96386811142726</v>
      </c>
    </row>
    <row r="16" spans="1:11" x14ac:dyDescent="0.55000000000000004">
      <c r="A16">
        <v>2.2000000000000002</v>
      </c>
      <c r="B16">
        <v>1.3448214902529301</v>
      </c>
      <c r="C16">
        <v>1.3807508327040601</v>
      </c>
      <c r="D16">
        <v>1.6312182395333401</v>
      </c>
      <c r="H16">
        <v>2.2000000000000002</v>
      </c>
      <c r="I16">
        <v>3.1205820109232598</v>
      </c>
      <c r="J16">
        <v>3.3975029988662602</v>
      </c>
      <c r="K16">
        <v>2.9782743435124002</v>
      </c>
    </row>
    <row r="17" spans="1:11" x14ac:dyDescent="0.55000000000000004">
      <c r="A17">
        <v>2.4</v>
      </c>
      <c r="B17">
        <v>1.46203168394703</v>
      </c>
      <c r="C17">
        <v>1.3761722133841401</v>
      </c>
      <c r="D17">
        <v>1.69463103728415</v>
      </c>
      <c r="H17">
        <v>2.4</v>
      </c>
      <c r="I17">
        <v>2.31512036651079</v>
      </c>
      <c r="J17">
        <v>3.0344064499195702</v>
      </c>
      <c r="K17">
        <v>2.4540646386066598</v>
      </c>
    </row>
    <row r="18" spans="1:11" x14ac:dyDescent="0.55000000000000004">
      <c r="A18">
        <v>2.6</v>
      </c>
      <c r="B18">
        <v>1.4614405192075399</v>
      </c>
      <c r="C18">
        <v>1.4420942811402899</v>
      </c>
      <c r="D18">
        <v>1.83546557112653</v>
      </c>
      <c r="H18">
        <v>2.6</v>
      </c>
      <c r="I18">
        <v>2.8236546424469902</v>
      </c>
      <c r="J18">
        <v>3.4704324548613799</v>
      </c>
      <c r="K18">
        <v>2.4578486957069599</v>
      </c>
    </row>
    <row r="19" spans="1:11" x14ac:dyDescent="0.55000000000000004">
      <c r="A19">
        <v>2.8</v>
      </c>
      <c r="B19">
        <v>1.63024177697299</v>
      </c>
      <c r="C19">
        <v>1.6553255299629701</v>
      </c>
      <c r="D19">
        <v>1.66026392788804</v>
      </c>
      <c r="H19">
        <v>2.8</v>
      </c>
      <c r="I19">
        <v>2.8256124575978001</v>
      </c>
      <c r="J19">
        <v>3.044677271616</v>
      </c>
      <c r="K19">
        <v>2.1939787469080301</v>
      </c>
    </row>
    <row r="20" spans="1:11" x14ac:dyDescent="0.55000000000000004">
      <c r="A20">
        <v>3</v>
      </c>
      <c r="B20">
        <v>1.64122528737384</v>
      </c>
      <c r="C20">
        <v>1.53632508207088</v>
      </c>
      <c r="D20">
        <v>1.7811591308913599</v>
      </c>
      <c r="H20">
        <v>3</v>
      </c>
      <c r="I20">
        <v>3.4157313549731101</v>
      </c>
      <c r="J20">
        <v>3.4231384520835801</v>
      </c>
      <c r="K20">
        <v>1.6981029001516099</v>
      </c>
    </row>
    <row r="21" spans="1:11" x14ac:dyDescent="0.55000000000000004">
      <c r="A21">
        <v>3.2</v>
      </c>
      <c r="B21">
        <v>1.27859618932244</v>
      </c>
      <c r="C21">
        <v>1.4032522157746701</v>
      </c>
      <c r="D21">
        <v>1.6371971212841601</v>
      </c>
      <c r="H21">
        <v>3.2</v>
      </c>
      <c r="I21">
        <v>3.1188497680532898</v>
      </c>
      <c r="J21">
        <v>3.7705009482018199</v>
      </c>
      <c r="K21">
        <v>2.0364509525771401</v>
      </c>
    </row>
    <row r="22" spans="1:11" x14ac:dyDescent="0.55000000000000004">
      <c r="A22">
        <v>3.4</v>
      </c>
      <c r="B22">
        <v>1.3868594456963601</v>
      </c>
      <c r="C22">
        <v>1.6511009788915001</v>
      </c>
      <c r="D22">
        <v>1.63776530625295</v>
      </c>
      <c r="H22">
        <v>3.4</v>
      </c>
      <c r="I22">
        <v>2.5893428949624302</v>
      </c>
      <c r="J22">
        <v>4.1949342890413597</v>
      </c>
      <c r="K22">
        <v>2.4748933204611099</v>
      </c>
    </row>
    <row r="23" spans="1:11" x14ac:dyDescent="0.55000000000000004">
      <c r="A23">
        <v>3.6</v>
      </c>
      <c r="B23">
        <v>1.39432383058011</v>
      </c>
      <c r="C23">
        <v>1.3674712302026999</v>
      </c>
      <c r="D23">
        <v>1.7572831858151301</v>
      </c>
      <c r="H23">
        <v>3.6</v>
      </c>
      <c r="I23">
        <v>2.7139451279942599</v>
      </c>
      <c r="J23">
        <v>3.2689475374464898</v>
      </c>
      <c r="K23">
        <v>2.1376394889497399</v>
      </c>
    </row>
    <row r="24" spans="1:11" x14ac:dyDescent="0.55000000000000004">
      <c r="A24">
        <v>3.8</v>
      </c>
      <c r="B24">
        <v>1.5028528408248401</v>
      </c>
      <c r="C24">
        <v>1.4642626154629701</v>
      </c>
      <c r="D24">
        <v>1.5905653549393099</v>
      </c>
      <c r="H24">
        <v>3.8</v>
      </c>
      <c r="I24">
        <v>2.76060938959602</v>
      </c>
      <c r="J24">
        <v>3.0689571269681601</v>
      </c>
      <c r="K24">
        <v>2.17758300450385</v>
      </c>
    </row>
    <row r="25" spans="1:11" x14ac:dyDescent="0.55000000000000004">
      <c r="A25">
        <v>4</v>
      </c>
      <c r="B25">
        <v>1.5076421394381201</v>
      </c>
      <c r="C25">
        <v>1.4308712858454899</v>
      </c>
      <c r="D25">
        <v>1.55984396723443</v>
      </c>
      <c r="H25">
        <v>4</v>
      </c>
      <c r="I25">
        <v>2.53437691334921</v>
      </c>
      <c r="J25">
        <v>2.8628687259633399</v>
      </c>
      <c r="K25">
        <v>2.7919242457597302</v>
      </c>
    </row>
    <row r="26" spans="1:11" x14ac:dyDescent="0.55000000000000004">
      <c r="A26">
        <v>4.2</v>
      </c>
      <c r="B26">
        <v>1.30801310501732</v>
      </c>
      <c r="C26">
        <v>1.89034404791832</v>
      </c>
      <c r="D26">
        <v>1.4601048116558299</v>
      </c>
      <c r="H26">
        <v>4.2</v>
      </c>
      <c r="I26">
        <v>2.6432799136617899</v>
      </c>
      <c r="J26">
        <v>2.67806328330781</v>
      </c>
      <c r="K26">
        <v>2.8476566214876202</v>
      </c>
    </row>
    <row r="27" spans="1:11" x14ac:dyDescent="0.55000000000000004">
      <c r="A27">
        <v>4.4000000000000004</v>
      </c>
      <c r="B27">
        <v>1.4480375659712501</v>
      </c>
      <c r="C27">
        <v>1.6842457311294201</v>
      </c>
      <c r="D27">
        <v>1.5911012151550701</v>
      </c>
      <c r="H27">
        <v>4.4000000000000004</v>
      </c>
      <c r="I27">
        <v>2.7111576798627901</v>
      </c>
      <c r="J27">
        <v>2.6277033061269899</v>
      </c>
      <c r="K27">
        <v>2.8662586667997898</v>
      </c>
    </row>
    <row r="28" spans="1:11" x14ac:dyDescent="0.55000000000000004">
      <c r="A28">
        <v>4.5999999999999996</v>
      </c>
      <c r="B28">
        <v>1.6151371082833901</v>
      </c>
      <c r="C28">
        <v>1.8711242415967999</v>
      </c>
      <c r="D28">
        <v>1.6260581112902801</v>
      </c>
      <c r="H28">
        <v>4.5999999999999996</v>
      </c>
      <c r="I28">
        <v>2.9252103232573599</v>
      </c>
      <c r="J28">
        <v>3.1697920291008401</v>
      </c>
      <c r="K28">
        <v>2.57302244927893</v>
      </c>
    </row>
    <row r="29" spans="1:11" x14ac:dyDescent="0.55000000000000004">
      <c r="A29">
        <v>4.8</v>
      </c>
      <c r="B29">
        <v>1.6507894449434</v>
      </c>
      <c r="C29">
        <v>1.78594170254661</v>
      </c>
      <c r="D29">
        <v>1.5777009130469399</v>
      </c>
      <c r="H29">
        <v>4.8</v>
      </c>
      <c r="I29">
        <v>3.0255348330929599</v>
      </c>
      <c r="J29">
        <v>3.1788808548987499</v>
      </c>
      <c r="K29">
        <v>2.71014015370731</v>
      </c>
    </row>
    <row r="30" spans="1:11" x14ac:dyDescent="0.55000000000000004">
      <c r="A30">
        <v>5</v>
      </c>
      <c r="B30">
        <v>1.61067954649432</v>
      </c>
      <c r="C30">
        <v>1.8040597623103201</v>
      </c>
      <c r="D30">
        <v>1.6690221716726299</v>
      </c>
      <c r="H30">
        <v>5</v>
      </c>
      <c r="I30">
        <v>3.3385259248056101</v>
      </c>
      <c r="J30">
        <v>3.2016986348677601</v>
      </c>
      <c r="K30">
        <v>2.6516901942319602</v>
      </c>
    </row>
    <row r="31" spans="1:11" x14ac:dyDescent="0.55000000000000004">
      <c r="A31">
        <v>5.2</v>
      </c>
      <c r="B31">
        <v>1.5578836885410601</v>
      </c>
      <c r="C31">
        <v>1.77795326641019</v>
      </c>
      <c r="D31">
        <v>1.7768302636020401</v>
      </c>
      <c r="H31">
        <v>5.2</v>
      </c>
      <c r="I31">
        <v>2.4883365111800302</v>
      </c>
      <c r="J31">
        <v>3.1898374014088802</v>
      </c>
      <c r="K31">
        <v>2.4097131881916698</v>
      </c>
    </row>
    <row r="32" spans="1:11" x14ac:dyDescent="0.55000000000000004">
      <c r="A32">
        <v>5.4</v>
      </c>
      <c r="B32">
        <v>1.42962237966004</v>
      </c>
      <c r="C32">
        <v>1.9754204022728701</v>
      </c>
      <c r="D32">
        <v>1.67566816304934</v>
      </c>
      <c r="H32">
        <v>5.4</v>
      </c>
      <c r="I32">
        <v>2.8407392768057602</v>
      </c>
      <c r="J32">
        <v>2.9165309274913702</v>
      </c>
      <c r="K32">
        <v>2.6864356993558398</v>
      </c>
    </row>
    <row r="33" spans="1:11" x14ac:dyDescent="0.55000000000000004">
      <c r="A33">
        <v>5.6</v>
      </c>
      <c r="B33">
        <v>1.51537229670646</v>
      </c>
      <c r="C33">
        <v>1.65466448139913</v>
      </c>
      <c r="D33">
        <v>2.0134399714020201</v>
      </c>
      <c r="H33">
        <v>5.6</v>
      </c>
      <c r="I33">
        <v>2.4979023330085002</v>
      </c>
      <c r="J33">
        <v>3.1200768054089401</v>
      </c>
      <c r="K33">
        <v>3.0637508297078302</v>
      </c>
    </row>
    <row r="34" spans="1:11" x14ac:dyDescent="0.55000000000000004">
      <c r="A34">
        <v>5.8</v>
      </c>
      <c r="B34">
        <v>1.5723459182847299</v>
      </c>
      <c r="C34">
        <v>1.7796003420535</v>
      </c>
      <c r="D34">
        <v>1.83918711102188</v>
      </c>
      <c r="H34">
        <v>5.8</v>
      </c>
      <c r="I34">
        <v>3.10407267575905</v>
      </c>
      <c r="J34">
        <v>3.1282422739820102</v>
      </c>
      <c r="K34">
        <v>2.6907150690914801</v>
      </c>
    </row>
    <row r="35" spans="1:11" x14ac:dyDescent="0.55000000000000004">
      <c r="A35">
        <v>6</v>
      </c>
      <c r="B35">
        <v>1.5723169490350899</v>
      </c>
      <c r="C35">
        <v>1.8023929743484699</v>
      </c>
      <c r="D35">
        <v>1.8834263480546201</v>
      </c>
      <c r="H35">
        <v>6</v>
      </c>
      <c r="I35">
        <v>3.2143621425320501</v>
      </c>
      <c r="J35">
        <v>3.4113396605559698</v>
      </c>
      <c r="K35">
        <v>2.5150302409852099</v>
      </c>
    </row>
    <row r="36" spans="1:11" x14ac:dyDescent="0.55000000000000004">
      <c r="A36">
        <v>6.2</v>
      </c>
      <c r="B36">
        <v>1.5042208685032601</v>
      </c>
      <c r="C36">
        <v>1.5390461818716601</v>
      </c>
      <c r="D36">
        <v>1.59939337966165</v>
      </c>
      <c r="H36">
        <v>6.2</v>
      </c>
      <c r="I36">
        <v>2.7354044618658202</v>
      </c>
      <c r="J36">
        <v>3.2701985303169701</v>
      </c>
      <c r="K36">
        <v>2.2054445751962599</v>
      </c>
    </row>
    <row r="37" spans="1:11" x14ac:dyDescent="0.55000000000000004">
      <c r="A37">
        <v>6.4</v>
      </c>
      <c r="B37">
        <v>1.6405629070444601</v>
      </c>
      <c r="C37">
        <v>1.6203651203790399</v>
      </c>
      <c r="D37">
        <v>1.93227334312898</v>
      </c>
      <c r="H37">
        <v>6.4</v>
      </c>
      <c r="I37">
        <v>3.3482985562711698</v>
      </c>
      <c r="J37">
        <v>3.0760635130448102</v>
      </c>
      <c r="K37">
        <v>2.6315348397368101</v>
      </c>
    </row>
    <row r="38" spans="1:11" x14ac:dyDescent="0.55000000000000004">
      <c r="A38">
        <v>6.6</v>
      </c>
      <c r="B38">
        <v>1.67169470177176</v>
      </c>
      <c r="C38">
        <v>1.45357362221695</v>
      </c>
      <c r="D38">
        <v>1.84020954769672</v>
      </c>
      <c r="H38">
        <v>6.6</v>
      </c>
      <c r="I38">
        <v>2.9994346829936398</v>
      </c>
      <c r="J38">
        <v>3.0210383034998398</v>
      </c>
      <c r="K38">
        <v>2.72339011804773</v>
      </c>
    </row>
    <row r="39" spans="1:11" x14ac:dyDescent="0.55000000000000004">
      <c r="A39">
        <v>6.8</v>
      </c>
      <c r="B39">
        <v>1.55987709419522</v>
      </c>
      <c r="C39">
        <v>1.66708493429611</v>
      </c>
      <c r="D39">
        <v>1.85270280516819</v>
      </c>
      <c r="H39">
        <v>6.8</v>
      </c>
      <c r="I39">
        <v>3.4045260207939498</v>
      </c>
      <c r="J39">
        <v>2.9994674419788101</v>
      </c>
      <c r="K39">
        <v>2.5177448530703601</v>
      </c>
    </row>
    <row r="40" spans="1:11" x14ac:dyDescent="0.55000000000000004">
      <c r="A40">
        <v>7</v>
      </c>
      <c r="B40">
        <v>1.5932709730964401</v>
      </c>
      <c r="C40">
        <v>1.70768519908409</v>
      </c>
      <c r="D40">
        <v>1.84903344317666</v>
      </c>
      <c r="H40">
        <v>7</v>
      </c>
      <c r="I40">
        <v>3.2034022102488802</v>
      </c>
      <c r="J40">
        <v>3.4442927762281998</v>
      </c>
      <c r="K40">
        <v>2.1596323410253202</v>
      </c>
    </row>
    <row r="41" spans="1:11" x14ac:dyDescent="0.55000000000000004">
      <c r="A41">
        <v>7.2</v>
      </c>
      <c r="B41">
        <v>1.55390546911557</v>
      </c>
      <c r="C41">
        <v>1.80317001542345</v>
      </c>
      <c r="D41">
        <v>1.9685100658957999</v>
      </c>
      <c r="H41">
        <v>7.2</v>
      </c>
      <c r="I41">
        <v>3.26875920220284</v>
      </c>
      <c r="J41">
        <v>3.2271544058485402</v>
      </c>
      <c r="K41">
        <v>1.7570086625263399</v>
      </c>
    </row>
    <row r="42" spans="1:11" x14ac:dyDescent="0.55000000000000004">
      <c r="A42">
        <v>7.4</v>
      </c>
      <c r="B42">
        <v>1.67131989565349</v>
      </c>
      <c r="C42">
        <v>1.9312317359176701</v>
      </c>
      <c r="D42">
        <v>1.95375352431321</v>
      </c>
      <c r="H42">
        <v>7.4</v>
      </c>
      <c r="I42">
        <v>3.31587715835605</v>
      </c>
      <c r="J42">
        <v>3.62158013148977</v>
      </c>
      <c r="K42">
        <v>2.1610431594381199</v>
      </c>
    </row>
    <row r="43" spans="1:11" x14ac:dyDescent="0.55000000000000004">
      <c r="A43">
        <v>7.6</v>
      </c>
      <c r="B43">
        <v>1.51930253371762</v>
      </c>
      <c r="C43">
        <v>1.9439214402068501</v>
      </c>
      <c r="D43">
        <v>1.9790083210348199</v>
      </c>
      <c r="H43">
        <v>7.6</v>
      </c>
      <c r="I43">
        <v>3.0543458357272701</v>
      </c>
      <c r="J43">
        <v>3.2839097164227899</v>
      </c>
      <c r="K43">
        <v>2.0041519820211802</v>
      </c>
    </row>
    <row r="44" spans="1:11" x14ac:dyDescent="0.55000000000000004">
      <c r="A44">
        <v>7.8</v>
      </c>
      <c r="B44">
        <v>1.6616150463700701</v>
      </c>
      <c r="C44">
        <v>1.8147755849540701</v>
      </c>
      <c r="D44">
        <v>2.1569972174182501</v>
      </c>
      <c r="H44">
        <v>7.8</v>
      </c>
      <c r="I44">
        <v>2.7937183968739299</v>
      </c>
      <c r="J44">
        <v>3.66800463866194</v>
      </c>
      <c r="K44">
        <v>3.17960200061705</v>
      </c>
    </row>
    <row r="45" spans="1:11" x14ac:dyDescent="0.55000000000000004">
      <c r="A45">
        <v>8</v>
      </c>
      <c r="B45">
        <v>1.65253602702418</v>
      </c>
      <c r="C45">
        <v>1.8634162141994901</v>
      </c>
      <c r="D45">
        <v>1.7486527535419301</v>
      </c>
      <c r="H45">
        <v>8</v>
      </c>
      <c r="I45">
        <v>3.22585825783877</v>
      </c>
      <c r="J45">
        <v>3.18123276536899</v>
      </c>
      <c r="K45">
        <v>3.1839814294178899</v>
      </c>
    </row>
    <row r="46" spans="1:11" x14ac:dyDescent="0.55000000000000004">
      <c r="A46">
        <v>8.1999999999999993</v>
      </c>
      <c r="B46">
        <v>1.63073324267205</v>
      </c>
      <c r="C46">
        <v>1.82795989390431</v>
      </c>
      <c r="D46">
        <v>1.7359745245692999</v>
      </c>
      <c r="H46">
        <v>8.1999999999999993</v>
      </c>
      <c r="I46">
        <v>2.8011619522091999</v>
      </c>
      <c r="J46">
        <v>3.6940859918715199</v>
      </c>
      <c r="K46">
        <v>2.9929821568062498</v>
      </c>
    </row>
    <row r="47" spans="1:11" x14ac:dyDescent="0.55000000000000004">
      <c r="A47">
        <v>8.4</v>
      </c>
      <c r="B47">
        <v>1.5742345871501</v>
      </c>
      <c r="C47">
        <v>1.66491028825718</v>
      </c>
      <c r="D47">
        <v>1.9351802310664801</v>
      </c>
      <c r="H47">
        <v>8.4</v>
      </c>
      <c r="I47">
        <v>2.9096938751991801</v>
      </c>
      <c r="J47">
        <v>3.4615239726832998</v>
      </c>
      <c r="K47">
        <v>3.1786874997033201</v>
      </c>
    </row>
    <row r="48" spans="1:11" x14ac:dyDescent="0.55000000000000004">
      <c r="A48">
        <v>8.6</v>
      </c>
      <c r="B48">
        <v>1.70286577310956</v>
      </c>
      <c r="C48">
        <v>1.7661976587808501</v>
      </c>
      <c r="D48">
        <v>1.46053852038645</v>
      </c>
      <c r="H48">
        <v>8.6</v>
      </c>
      <c r="I48">
        <v>3.12307627252512</v>
      </c>
      <c r="J48">
        <v>3.0099675182272598</v>
      </c>
      <c r="K48">
        <v>2.8582412979076999</v>
      </c>
    </row>
    <row r="49" spans="1:11" x14ac:dyDescent="0.55000000000000004">
      <c r="A49">
        <v>8.8000000000000007</v>
      </c>
      <c r="B49">
        <v>1.77377956677589</v>
      </c>
      <c r="C49">
        <v>1.8735814488820901</v>
      </c>
      <c r="D49">
        <v>1.4866703981257201</v>
      </c>
      <c r="H49">
        <v>8.8000000000000007</v>
      </c>
      <c r="I49">
        <v>2.9068465872340101</v>
      </c>
      <c r="J49">
        <v>3.3105944724914802</v>
      </c>
      <c r="K49">
        <v>2.9160097695090301</v>
      </c>
    </row>
    <row r="50" spans="1:11" x14ac:dyDescent="0.55000000000000004">
      <c r="A50">
        <v>9</v>
      </c>
      <c r="B50">
        <v>1.47120207088448</v>
      </c>
      <c r="C50">
        <v>1.9435553439809501</v>
      </c>
      <c r="D50">
        <v>1.6434569708014199</v>
      </c>
      <c r="H50">
        <v>9</v>
      </c>
      <c r="I50">
        <v>2.9141637814178898</v>
      </c>
      <c r="J50">
        <v>2.9919871236934199</v>
      </c>
      <c r="K50">
        <v>3.3014301720481201</v>
      </c>
    </row>
    <row r="51" spans="1:11" x14ac:dyDescent="0.55000000000000004">
      <c r="A51">
        <v>9.1999999999999993</v>
      </c>
      <c r="B51">
        <v>1.7221018162141599</v>
      </c>
      <c r="C51">
        <v>1.8343223425688799</v>
      </c>
      <c r="D51">
        <v>2.0020760930036898</v>
      </c>
      <c r="H51">
        <v>9.1999999999999993</v>
      </c>
      <c r="I51">
        <v>3.2356398587833799</v>
      </c>
      <c r="J51">
        <v>4.1576744926602398</v>
      </c>
      <c r="K51">
        <v>3.1565499021082899</v>
      </c>
    </row>
    <row r="52" spans="1:11" x14ac:dyDescent="0.55000000000000004">
      <c r="A52">
        <v>9.4</v>
      </c>
      <c r="B52">
        <v>1.58665088509981</v>
      </c>
      <c r="C52">
        <v>1.78625890074227</v>
      </c>
      <c r="D52">
        <v>2.0067702580676401</v>
      </c>
      <c r="H52">
        <v>9.4</v>
      </c>
      <c r="I52">
        <v>2.9424836757144099</v>
      </c>
      <c r="J52">
        <v>4.4327487552193103</v>
      </c>
      <c r="K52">
        <v>3.18841838981254</v>
      </c>
    </row>
    <row r="53" spans="1:11" x14ac:dyDescent="0.55000000000000004">
      <c r="A53">
        <v>9.6</v>
      </c>
      <c r="B53">
        <v>1.63978282968321</v>
      </c>
      <c r="C53">
        <v>1.93011563783768</v>
      </c>
      <c r="D53">
        <v>2.24857260767988</v>
      </c>
      <c r="H53">
        <v>9.6</v>
      </c>
      <c r="I53">
        <v>2.7952534849159401</v>
      </c>
      <c r="J53">
        <v>3.1455161004990302</v>
      </c>
      <c r="K53">
        <v>3.3569730370113802</v>
      </c>
    </row>
    <row r="54" spans="1:11" x14ac:dyDescent="0.55000000000000004">
      <c r="A54">
        <v>9.8000000000000007</v>
      </c>
      <c r="B54">
        <v>1.67364536245708</v>
      </c>
      <c r="C54">
        <v>1.8985763929734101</v>
      </c>
      <c r="D54">
        <v>2.80118210642078</v>
      </c>
      <c r="H54">
        <v>9.8000000000000007</v>
      </c>
      <c r="I54">
        <v>3.0149674695217001</v>
      </c>
      <c r="J54">
        <v>3.3535564302469001</v>
      </c>
      <c r="K54">
        <v>3.0021036203155802</v>
      </c>
    </row>
    <row r="55" spans="1:11" x14ac:dyDescent="0.55000000000000004">
      <c r="A55">
        <v>10</v>
      </c>
      <c r="B55">
        <v>1.8397520439149</v>
      </c>
      <c r="C55">
        <v>1.9841166455886301</v>
      </c>
      <c r="D55">
        <v>2.7201127053807501</v>
      </c>
      <c r="H55">
        <v>10</v>
      </c>
      <c r="I55">
        <v>3.3447662825821101</v>
      </c>
      <c r="J55">
        <v>2.9109426351038299</v>
      </c>
      <c r="K55">
        <v>2.6299037351136798</v>
      </c>
    </row>
    <row r="56" spans="1:11" x14ac:dyDescent="0.55000000000000004">
      <c r="A56">
        <v>10.199999999999999</v>
      </c>
      <c r="B56">
        <v>1.86470376882929</v>
      </c>
      <c r="C56">
        <v>1.9746156320008399</v>
      </c>
      <c r="D56">
        <v>2.66997118915583</v>
      </c>
      <c r="H56">
        <v>10.199999999999999</v>
      </c>
      <c r="I56">
        <v>2.9907133077596302</v>
      </c>
      <c r="J56">
        <v>3.1676521358121401</v>
      </c>
      <c r="K56">
        <v>3.5922125133298799</v>
      </c>
    </row>
    <row r="57" spans="1:11" x14ac:dyDescent="0.55000000000000004">
      <c r="A57">
        <v>10.4</v>
      </c>
      <c r="B57">
        <v>1.7622959284958899</v>
      </c>
      <c r="C57">
        <v>1.9257295555951901</v>
      </c>
      <c r="D57">
        <v>2.5106387753883901</v>
      </c>
      <c r="H57">
        <v>10.4</v>
      </c>
      <c r="I57">
        <v>2.6396907235740601</v>
      </c>
      <c r="J57">
        <v>3.32490824107792</v>
      </c>
      <c r="K57">
        <v>3.5661178637495001</v>
      </c>
    </row>
    <row r="58" spans="1:11" x14ac:dyDescent="0.55000000000000004">
      <c r="A58">
        <v>10.6</v>
      </c>
      <c r="B58">
        <v>1.9194378311856299</v>
      </c>
      <c r="C58">
        <v>1.8134225176230201</v>
      </c>
      <c r="D58">
        <v>2.5771130289221</v>
      </c>
      <c r="H58">
        <v>10.6</v>
      </c>
      <c r="I58">
        <v>3.3652522286292501</v>
      </c>
      <c r="J58">
        <v>3.4921137478164699</v>
      </c>
      <c r="K58">
        <v>3.26752718967637</v>
      </c>
    </row>
    <row r="59" spans="1:11" x14ac:dyDescent="0.55000000000000004">
      <c r="A59">
        <v>10.8</v>
      </c>
      <c r="B59">
        <v>1.8948880301220701</v>
      </c>
      <c r="C59">
        <v>1.87315209241639</v>
      </c>
      <c r="D59">
        <v>2.3176966223502302</v>
      </c>
      <c r="H59">
        <v>10.8</v>
      </c>
      <c r="I59">
        <v>3.2634671944001901</v>
      </c>
      <c r="J59">
        <v>3.27206967911795</v>
      </c>
      <c r="K59">
        <v>3.18950153060951</v>
      </c>
    </row>
    <row r="60" spans="1:11" x14ac:dyDescent="0.55000000000000004">
      <c r="A60">
        <v>11</v>
      </c>
      <c r="B60">
        <v>1.68245274366682</v>
      </c>
      <c r="C60">
        <v>1.5737752730721299</v>
      </c>
      <c r="D60">
        <v>2.4730484355283799</v>
      </c>
      <c r="H60">
        <v>11</v>
      </c>
      <c r="I60">
        <v>3.1860922027754701</v>
      </c>
      <c r="J60">
        <v>3.3783348120078101</v>
      </c>
      <c r="K60">
        <v>3.7373672075084201</v>
      </c>
    </row>
    <row r="61" spans="1:11" x14ac:dyDescent="0.55000000000000004">
      <c r="A61">
        <v>11.2</v>
      </c>
      <c r="B61">
        <v>1.6283216790850401</v>
      </c>
      <c r="C61">
        <v>1.4727784050102299</v>
      </c>
      <c r="D61">
        <v>2.2827262773179098</v>
      </c>
      <c r="H61">
        <v>11.2</v>
      </c>
      <c r="I61">
        <v>2.9736268319732502</v>
      </c>
      <c r="J61">
        <v>2.98427883664045</v>
      </c>
      <c r="K61">
        <v>3.0836436448570899</v>
      </c>
    </row>
    <row r="62" spans="1:11" x14ac:dyDescent="0.55000000000000004">
      <c r="A62">
        <v>11.4</v>
      </c>
      <c r="B62">
        <v>1.6732043343076299</v>
      </c>
      <c r="C62">
        <v>1.5172169719433799</v>
      </c>
      <c r="D62">
        <v>2.2975885245764198</v>
      </c>
      <c r="H62">
        <v>11.4</v>
      </c>
      <c r="I62">
        <v>3.1919326361534202</v>
      </c>
      <c r="J62">
        <v>3.12664818496757</v>
      </c>
      <c r="K62">
        <v>2.8863914478811199</v>
      </c>
    </row>
    <row r="63" spans="1:11" x14ac:dyDescent="0.55000000000000004">
      <c r="A63">
        <v>11.6</v>
      </c>
      <c r="B63">
        <v>1.7887889561048</v>
      </c>
      <c r="C63">
        <v>1.72001185739149</v>
      </c>
      <c r="D63">
        <v>2.4741309629302299</v>
      </c>
      <c r="H63">
        <v>11.6</v>
      </c>
      <c r="I63">
        <v>3.0252637693486299</v>
      </c>
      <c r="J63">
        <v>3.2614532723220599</v>
      </c>
      <c r="K63">
        <v>3.9081212538123702</v>
      </c>
    </row>
    <row r="64" spans="1:11" x14ac:dyDescent="0.55000000000000004">
      <c r="A64">
        <v>11.8</v>
      </c>
      <c r="B64">
        <v>1.6896546058065001</v>
      </c>
      <c r="C64">
        <v>1.63748198835305</v>
      </c>
      <c r="D64">
        <v>2.22388970712732</v>
      </c>
      <c r="H64">
        <v>11.8</v>
      </c>
      <c r="I64">
        <v>3.01281155726253</v>
      </c>
      <c r="J64">
        <v>3.2598867379906702</v>
      </c>
      <c r="K64">
        <v>3.51199251153764</v>
      </c>
    </row>
    <row r="65" spans="1:11" x14ac:dyDescent="0.55000000000000004">
      <c r="A65">
        <v>12</v>
      </c>
      <c r="B65">
        <v>1.7151956274264599</v>
      </c>
      <c r="C65">
        <v>1.4191996121822099</v>
      </c>
      <c r="D65">
        <v>2.0347768381000702</v>
      </c>
      <c r="H65">
        <v>12</v>
      </c>
      <c r="I65">
        <v>2.87610325847605</v>
      </c>
      <c r="J65">
        <v>3.4605422460906201</v>
      </c>
      <c r="K65">
        <v>3.6963022576798701</v>
      </c>
    </row>
    <row r="66" spans="1:11" x14ac:dyDescent="0.55000000000000004">
      <c r="A66">
        <v>12.2</v>
      </c>
      <c r="B66">
        <v>1.8879798749114001</v>
      </c>
      <c r="C66">
        <v>1.32252668545605</v>
      </c>
      <c r="D66">
        <v>2.18321675110358</v>
      </c>
      <c r="H66">
        <v>12.2</v>
      </c>
      <c r="I66">
        <v>2.8875121289877002</v>
      </c>
      <c r="J66">
        <v>2.8816832035312401</v>
      </c>
      <c r="K66">
        <v>3.9085518169414502</v>
      </c>
    </row>
    <row r="67" spans="1:11" x14ac:dyDescent="0.55000000000000004">
      <c r="A67">
        <v>12.4</v>
      </c>
      <c r="B67">
        <v>1.63382944704266</v>
      </c>
      <c r="C67">
        <v>1.50374703914005</v>
      </c>
      <c r="D67">
        <v>2.38194681309098</v>
      </c>
      <c r="H67">
        <v>12.4</v>
      </c>
      <c r="I67">
        <v>3.0905764165161198</v>
      </c>
      <c r="J67">
        <v>3.4130908037836201</v>
      </c>
      <c r="K67">
        <v>3.5745730109763598</v>
      </c>
    </row>
    <row r="68" spans="1:11" x14ac:dyDescent="0.55000000000000004">
      <c r="A68">
        <v>12.6</v>
      </c>
      <c r="B68">
        <v>1.5089902575743901</v>
      </c>
      <c r="C68">
        <v>1.6847771800051901</v>
      </c>
      <c r="D68">
        <v>2.23309441943527</v>
      </c>
      <c r="H68">
        <v>12.6</v>
      </c>
      <c r="I68">
        <v>3.2859584715360901</v>
      </c>
      <c r="J68">
        <v>3.5894639882761101</v>
      </c>
      <c r="K68">
        <v>3.0626272021403</v>
      </c>
    </row>
    <row r="69" spans="1:11" x14ac:dyDescent="0.55000000000000004">
      <c r="A69">
        <v>12.8</v>
      </c>
      <c r="B69">
        <v>1.79553561380611</v>
      </c>
      <c r="C69">
        <v>1.4375176349232599</v>
      </c>
      <c r="D69">
        <v>2.3685688647736498</v>
      </c>
      <c r="H69">
        <v>12.8</v>
      </c>
      <c r="I69">
        <v>3.48767039246759</v>
      </c>
      <c r="J69">
        <v>3.3100039064934301</v>
      </c>
      <c r="K69">
        <v>3.6091508259849499</v>
      </c>
    </row>
    <row r="70" spans="1:11" x14ac:dyDescent="0.55000000000000004">
      <c r="A70">
        <v>13</v>
      </c>
      <c r="B70">
        <v>2.02893855904445</v>
      </c>
      <c r="C70">
        <v>1.39070934605888</v>
      </c>
      <c r="D70">
        <v>2.2127931468408901</v>
      </c>
      <c r="H70">
        <v>13</v>
      </c>
      <c r="I70">
        <v>3.2413893955026398</v>
      </c>
      <c r="J70">
        <v>3.6560965167359898</v>
      </c>
      <c r="K70">
        <v>3.3736676094639599</v>
      </c>
    </row>
    <row r="71" spans="1:11" x14ac:dyDescent="0.55000000000000004">
      <c r="A71">
        <v>13.2</v>
      </c>
      <c r="B71">
        <v>1.7228294428484201</v>
      </c>
      <c r="C71">
        <v>1.3661671310555501</v>
      </c>
      <c r="D71">
        <v>2.4818977163879201</v>
      </c>
      <c r="H71">
        <v>13.2</v>
      </c>
      <c r="I71">
        <v>3.9262127559553499</v>
      </c>
      <c r="J71">
        <v>3.5409182866495801</v>
      </c>
      <c r="K71">
        <v>3.4594473600696198</v>
      </c>
    </row>
    <row r="72" spans="1:11" x14ac:dyDescent="0.55000000000000004">
      <c r="A72">
        <v>13.4</v>
      </c>
      <c r="B72">
        <v>1.7527951947765299</v>
      </c>
      <c r="C72">
        <v>1.4521324401167299</v>
      </c>
      <c r="D72">
        <v>2.4980583928782898</v>
      </c>
      <c r="H72">
        <v>13.4</v>
      </c>
      <c r="I72">
        <v>3.2210879681596398</v>
      </c>
      <c r="J72">
        <v>3.3791965289013302</v>
      </c>
      <c r="K72">
        <v>3.0921219974927601</v>
      </c>
    </row>
    <row r="73" spans="1:11" x14ac:dyDescent="0.55000000000000004">
      <c r="A73">
        <v>13.6</v>
      </c>
      <c r="B73">
        <v>1.86519098874108</v>
      </c>
      <c r="C73">
        <v>1.3718972379027701</v>
      </c>
      <c r="D73">
        <v>2.5372951239149799</v>
      </c>
      <c r="H73">
        <v>13.6</v>
      </c>
      <c r="I73">
        <v>4.3051873647916201</v>
      </c>
      <c r="J73">
        <v>2.92898018624942</v>
      </c>
      <c r="K73">
        <v>3.6859130086646501</v>
      </c>
    </row>
    <row r="74" spans="1:11" x14ac:dyDescent="0.55000000000000004">
      <c r="A74">
        <v>13.8</v>
      </c>
      <c r="B74">
        <v>1.7290903607332</v>
      </c>
      <c r="C74">
        <v>1.4139554598736199</v>
      </c>
      <c r="D74">
        <v>2.3725154197320899</v>
      </c>
      <c r="H74">
        <v>13.8</v>
      </c>
      <c r="I74">
        <v>3.93923233933964</v>
      </c>
      <c r="J74">
        <v>2.6743638057731198</v>
      </c>
      <c r="K74">
        <v>3.4083261964309099</v>
      </c>
    </row>
    <row r="75" spans="1:11" x14ac:dyDescent="0.55000000000000004">
      <c r="A75">
        <v>14</v>
      </c>
      <c r="B75">
        <v>1.8364031847882201</v>
      </c>
      <c r="C75">
        <v>1.4101416670158</v>
      </c>
      <c r="D75">
        <v>2.52486758733298</v>
      </c>
      <c r="H75">
        <v>14</v>
      </c>
      <c r="I75">
        <v>3.5395988232986402</v>
      </c>
      <c r="J75">
        <v>3.3221868391300799</v>
      </c>
      <c r="K75">
        <v>3.4033269053520399</v>
      </c>
    </row>
    <row r="76" spans="1:11" x14ac:dyDescent="0.55000000000000004">
      <c r="A76">
        <v>14.2</v>
      </c>
      <c r="B76">
        <v>1.87296957689213</v>
      </c>
      <c r="C76">
        <v>1.36822410299167</v>
      </c>
      <c r="D76">
        <v>2.5540470388081502</v>
      </c>
      <c r="H76">
        <v>14.2</v>
      </c>
      <c r="I76">
        <v>3.5200497054197801</v>
      </c>
      <c r="J76">
        <v>3.1119185663220601</v>
      </c>
      <c r="K76">
        <v>3.52272451842579</v>
      </c>
    </row>
    <row r="77" spans="1:11" x14ac:dyDescent="0.55000000000000004">
      <c r="A77">
        <v>14.4</v>
      </c>
      <c r="B77">
        <v>1.8704038236024301</v>
      </c>
      <c r="C77">
        <v>1.3241932754352701</v>
      </c>
      <c r="D77">
        <v>2.5535995610589199</v>
      </c>
      <c r="H77">
        <v>14.4</v>
      </c>
      <c r="I77">
        <v>2.9946326759592599</v>
      </c>
      <c r="J77">
        <v>2.4720401841544102</v>
      </c>
      <c r="K77">
        <v>3.2701847723982702</v>
      </c>
    </row>
    <row r="78" spans="1:11" x14ac:dyDescent="0.55000000000000004">
      <c r="A78">
        <v>14.6</v>
      </c>
      <c r="B78">
        <v>1.8622350081971</v>
      </c>
      <c r="C78">
        <v>1.4041808138377001</v>
      </c>
      <c r="D78">
        <v>2.4401985632956</v>
      </c>
      <c r="H78">
        <v>14.6</v>
      </c>
      <c r="I78">
        <v>2.6312486411834599</v>
      </c>
      <c r="J78">
        <v>2.8669894389458199</v>
      </c>
      <c r="K78">
        <v>3.28018387823907</v>
      </c>
    </row>
    <row r="79" spans="1:11" x14ac:dyDescent="0.55000000000000004">
      <c r="A79">
        <v>14.8</v>
      </c>
      <c r="B79">
        <v>1.68645059700013</v>
      </c>
      <c r="C79">
        <v>1.4250830413176401</v>
      </c>
      <c r="D79">
        <v>2.4755354026611802</v>
      </c>
      <c r="H79">
        <v>14.8</v>
      </c>
      <c r="I79">
        <v>2.5888454369112601</v>
      </c>
      <c r="J79">
        <v>3.4591382075393802</v>
      </c>
      <c r="K79">
        <v>3.1593263000218901</v>
      </c>
    </row>
    <row r="80" spans="1:11" x14ac:dyDescent="0.55000000000000004">
      <c r="A80">
        <v>15</v>
      </c>
      <c r="B80">
        <v>1.8717914861965199</v>
      </c>
      <c r="C80">
        <v>1.28988900565537</v>
      </c>
      <c r="D80">
        <v>2.40087153593961</v>
      </c>
      <c r="H80">
        <v>15</v>
      </c>
      <c r="I80">
        <v>3.0100475337620698</v>
      </c>
      <c r="J80">
        <v>2.7634338594352399</v>
      </c>
      <c r="K80">
        <v>3.3971566174901899</v>
      </c>
    </row>
    <row r="81" spans="1:11" x14ac:dyDescent="0.55000000000000004">
      <c r="A81">
        <v>15.2</v>
      </c>
      <c r="B81">
        <v>1.82668036380251</v>
      </c>
      <c r="C81">
        <v>1.4319198682572101</v>
      </c>
      <c r="D81">
        <v>2.7281195090916301</v>
      </c>
      <c r="H81">
        <v>15.2</v>
      </c>
      <c r="I81">
        <v>2.8003038201552699</v>
      </c>
      <c r="J81">
        <v>3.33852335027861</v>
      </c>
      <c r="K81">
        <v>3.4991567855732999</v>
      </c>
    </row>
    <row r="82" spans="1:11" x14ac:dyDescent="0.55000000000000004">
      <c r="A82">
        <v>15.4</v>
      </c>
      <c r="B82">
        <v>2.1200500842008001</v>
      </c>
      <c r="C82">
        <v>1.4376622368034</v>
      </c>
      <c r="D82">
        <v>2.7512564915896598</v>
      </c>
      <c r="H82">
        <v>15.4</v>
      </c>
      <c r="I82">
        <v>2.77942802713787</v>
      </c>
      <c r="J82">
        <v>3.6438477171208699</v>
      </c>
      <c r="K82">
        <v>3.5681177240481099</v>
      </c>
    </row>
    <row r="83" spans="1:11" x14ac:dyDescent="0.55000000000000004">
      <c r="A83">
        <v>15.6</v>
      </c>
      <c r="B83">
        <v>1.67583977659521</v>
      </c>
      <c r="C83">
        <v>1.4085030519880899</v>
      </c>
      <c r="D83">
        <v>2.7297628928500499</v>
      </c>
      <c r="H83">
        <v>15.6</v>
      </c>
      <c r="I83">
        <v>2.6600828196809299</v>
      </c>
      <c r="J83">
        <v>3.9425258766240598</v>
      </c>
      <c r="K83">
        <v>3.6852654618827501</v>
      </c>
    </row>
    <row r="84" spans="1:11" x14ac:dyDescent="0.55000000000000004">
      <c r="A84">
        <v>15.8</v>
      </c>
      <c r="B84">
        <v>1.9039742770642301</v>
      </c>
      <c r="C84">
        <v>1.4770129953986999</v>
      </c>
      <c r="D84">
        <v>2.8388462992149801</v>
      </c>
      <c r="H84">
        <v>15.8</v>
      </c>
      <c r="I84">
        <v>2.9601923555490299</v>
      </c>
      <c r="J84">
        <v>3.9298314208971998</v>
      </c>
      <c r="K84">
        <v>3.5633580992707201</v>
      </c>
    </row>
    <row r="85" spans="1:11" x14ac:dyDescent="0.55000000000000004">
      <c r="A85">
        <v>16</v>
      </c>
      <c r="B85">
        <v>1.7661615070592001</v>
      </c>
      <c r="C85">
        <v>1.54666483440444</v>
      </c>
      <c r="D85">
        <v>2.7484810611236399</v>
      </c>
      <c r="H85">
        <v>16</v>
      </c>
      <c r="I85">
        <v>3.0495112116199499</v>
      </c>
      <c r="J85">
        <v>3.7045843430069101</v>
      </c>
      <c r="K85">
        <v>3.3367641443154898</v>
      </c>
    </row>
    <row r="86" spans="1:11" x14ac:dyDescent="0.55000000000000004">
      <c r="A86">
        <v>16.2</v>
      </c>
      <c r="B86">
        <v>1.6469156737391499</v>
      </c>
      <c r="C86">
        <v>1.5263832303726901</v>
      </c>
      <c r="D86">
        <v>2.78428497450061</v>
      </c>
      <c r="H86">
        <v>16.2</v>
      </c>
      <c r="I86">
        <v>2.9876909973696</v>
      </c>
      <c r="J86">
        <v>3.31334845322941</v>
      </c>
      <c r="K86">
        <v>2.7641259094303101</v>
      </c>
    </row>
    <row r="87" spans="1:11" x14ac:dyDescent="0.55000000000000004">
      <c r="A87">
        <v>16.399999999999999</v>
      </c>
      <c r="B87">
        <v>1.69631284231395</v>
      </c>
      <c r="C87">
        <v>1.58708843812067</v>
      </c>
      <c r="D87">
        <v>2.7434363326798401</v>
      </c>
      <c r="H87">
        <v>16.399999999999999</v>
      </c>
      <c r="I87">
        <v>3.2160801427579702</v>
      </c>
      <c r="J87">
        <v>3.10421709848181</v>
      </c>
      <c r="K87">
        <v>3.2280323805384201</v>
      </c>
    </row>
    <row r="88" spans="1:11" x14ac:dyDescent="0.55000000000000004">
      <c r="A88">
        <v>16.600000000000001</v>
      </c>
      <c r="B88">
        <v>1.74978345150353</v>
      </c>
      <c r="C88">
        <v>1.64818394217971</v>
      </c>
      <c r="D88">
        <v>2.86772624012068</v>
      </c>
      <c r="H88">
        <v>16.600000000000001</v>
      </c>
      <c r="I88">
        <v>3.36354217193974</v>
      </c>
      <c r="J88">
        <v>2.9845186293614798</v>
      </c>
      <c r="K88">
        <v>3.64186537072441</v>
      </c>
    </row>
    <row r="89" spans="1:11" x14ac:dyDescent="0.55000000000000004">
      <c r="A89">
        <v>16.8</v>
      </c>
      <c r="B89">
        <v>1.9022303612456399</v>
      </c>
      <c r="C89">
        <v>1.5924369874865301</v>
      </c>
      <c r="D89">
        <v>2.64328927640116</v>
      </c>
      <c r="H89">
        <v>16.8</v>
      </c>
      <c r="I89">
        <v>3.14152368104163</v>
      </c>
      <c r="J89">
        <v>2.5227417210187002</v>
      </c>
      <c r="K89">
        <v>3.2472190743231701</v>
      </c>
    </row>
    <row r="90" spans="1:11" x14ac:dyDescent="0.55000000000000004">
      <c r="A90">
        <v>17</v>
      </c>
      <c r="B90">
        <v>1.9599522757480099</v>
      </c>
      <c r="C90">
        <v>1.5838612548664699</v>
      </c>
      <c r="D90">
        <v>2.4342926376521299</v>
      </c>
      <c r="H90">
        <v>17</v>
      </c>
      <c r="I90">
        <v>3.1038124889413701</v>
      </c>
      <c r="J90">
        <v>2.79338878466424</v>
      </c>
      <c r="K90">
        <v>3.02241022806089</v>
      </c>
    </row>
    <row r="91" spans="1:11" x14ac:dyDescent="0.55000000000000004">
      <c r="A91">
        <v>17.2</v>
      </c>
      <c r="B91">
        <v>1.9649112632488701</v>
      </c>
      <c r="C91">
        <v>1.4177903038717601</v>
      </c>
      <c r="D91">
        <v>2.7560293889309802</v>
      </c>
      <c r="H91">
        <v>17.2</v>
      </c>
      <c r="I91">
        <v>3.0062128743232801</v>
      </c>
      <c r="J91">
        <v>2.9494985798524098</v>
      </c>
      <c r="K91">
        <v>3.4639251628834899</v>
      </c>
    </row>
    <row r="92" spans="1:11" x14ac:dyDescent="0.55000000000000004">
      <c r="A92">
        <v>17.399999999999999</v>
      </c>
      <c r="B92">
        <v>1.8477967994132101</v>
      </c>
      <c r="C92">
        <v>1.4633741140613099</v>
      </c>
      <c r="D92">
        <v>2.4604688318644801</v>
      </c>
      <c r="H92">
        <v>17.399999999999999</v>
      </c>
      <c r="I92">
        <v>3.03680925604055</v>
      </c>
      <c r="J92">
        <v>2.52093826521957</v>
      </c>
      <c r="K92">
        <v>3.5832298697392102</v>
      </c>
    </row>
    <row r="93" spans="1:11" x14ac:dyDescent="0.55000000000000004">
      <c r="A93">
        <v>17.600000000000001</v>
      </c>
      <c r="B93">
        <v>1.76664571803244</v>
      </c>
      <c r="C93">
        <v>1.3717011785336199</v>
      </c>
      <c r="D93">
        <v>2.5597206092520501</v>
      </c>
      <c r="H93">
        <v>17.600000000000001</v>
      </c>
      <c r="I93">
        <v>2.7789199629185202</v>
      </c>
      <c r="J93">
        <v>2.9327997880427699</v>
      </c>
      <c r="K93">
        <v>3.5155940307596398</v>
      </c>
    </row>
    <row r="94" spans="1:11" x14ac:dyDescent="0.55000000000000004">
      <c r="A94">
        <v>17.8</v>
      </c>
      <c r="B94">
        <v>1.8475643427814701</v>
      </c>
      <c r="C94">
        <v>1.4939551832370499</v>
      </c>
      <c r="D94">
        <v>2.9325890552708098</v>
      </c>
      <c r="H94">
        <v>17.8</v>
      </c>
      <c r="I94">
        <v>2.7289838552044299</v>
      </c>
      <c r="J94">
        <v>3.6139255093008398</v>
      </c>
      <c r="K94">
        <v>3.4027148333404398</v>
      </c>
    </row>
    <row r="95" spans="1:11" x14ac:dyDescent="0.55000000000000004">
      <c r="A95">
        <v>18</v>
      </c>
      <c r="B95">
        <v>2.0474422608207101</v>
      </c>
      <c r="C95">
        <v>1.5455352871128301</v>
      </c>
      <c r="D95">
        <v>2.5749483124532602</v>
      </c>
      <c r="H95">
        <v>18</v>
      </c>
      <c r="I95">
        <v>3.3334633079636</v>
      </c>
      <c r="J95">
        <v>3.4207188781461402</v>
      </c>
      <c r="K95">
        <v>3.8006025352071</v>
      </c>
    </row>
    <row r="96" spans="1:11" x14ac:dyDescent="0.55000000000000004">
      <c r="A96">
        <v>18.2</v>
      </c>
      <c r="B96">
        <v>2.1913653395200101</v>
      </c>
      <c r="C96">
        <v>1.53855859758118</v>
      </c>
      <c r="D96">
        <v>2.7287911671862601</v>
      </c>
      <c r="H96">
        <v>18.2</v>
      </c>
      <c r="I96">
        <v>3.22543901058852</v>
      </c>
      <c r="J96">
        <v>3.9066047613456698</v>
      </c>
      <c r="K96">
        <v>3.0317578998403101</v>
      </c>
    </row>
    <row r="97" spans="1:11" x14ac:dyDescent="0.55000000000000004">
      <c r="A97">
        <v>18.399999999999999</v>
      </c>
      <c r="B97">
        <v>1.89830378930684</v>
      </c>
      <c r="C97">
        <v>1.6472929514576</v>
      </c>
      <c r="D97">
        <v>2.7199361237341102</v>
      </c>
      <c r="H97">
        <v>18.399999999999999</v>
      </c>
      <c r="I97">
        <v>3.01251569390101</v>
      </c>
      <c r="J97">
        <v>3.8287148889163301</v>
      </c>
      <c r="K97">
        <v>3.7367427101886799</v>
      </c>
    </row>
    <row r="98" spans="1:11" x14ac:dyDescent="0.55000000000000004">
      <c r="A98">
        <v>18.600000000000001</v>
      </c>
      <c r="B98">
        <v>1.92621231523579</v>
      </c>
      <c r="C98">
        <v>1.64816030713469</v>
      </c>
      <c r="D98">
        <v>2.5791989401895501</v>
      </c>
      <c r="H98">
        <v>18.600000000000001</v>
      </c>
      <c r="I98">
        <v>2.8808665822922501</v>
      </c>
      <c r="J98">
        <v>3.8760194196998801</v>
      </c>
      <c r="K98">
        <v>2.8883728337057102</v>
      </c>
    </row>
    <row r="99" spans="1:11" x14ac:dyDescent="0.55000000000000004">
      <c r="A99">
        <v>18.8</v>
      </c>
      <c r="B99">
        <v>1.9933311348927001</v>
      </c>
      <c r="C99">
        <v>1.6059308346699701</v>
      </c>
      <c r="D99">
        <v>2.70788702034613</v>
      </c>
      <c r="H99">
        <v>18.8</v>
      </c>
      <c r="I99">
        <v>2.8623952692507402</v>
      </c>
      <c r="J99">
        <v>4.0162337887634996</v>
      </c>
      <c r="K99">
        <v>3.4774987479062198</v>
      </c>
    </row>
    <row r="100" spans="1:11" x14ac:dyDescent="0.55000000000000004">
      <c r="A100">
        <v>19</v>
      </c>
      <c r="B100">
        <v>1.70210969862078</v>
      </c>
      <c r="C100">
        <v>1.5872296109333599</v>
      </c>
      <c r="D100">
        <v>2.8902831011343202</v>
      </c>
      <c r="H100">
        <v>19</v>
      </c>
      <c r="I100">
        <v>3.07370781380006</v>
      </c>
      <c r="J100">
        <v>3.2691305922539402</v>
      </c>
      <c r="K100">
        <v>3.1749720475349301</v>
      </c>
    </row>
    <row r="101" spans="1:11" x14ac:dyDescent="0.55000000000000004">
      <c r="A101">
        <v>19.2</v>
      </c>
      <c r="B101">
        <v>1.74332393347851</v>
      </c>
      <c r="C101">
        <v>1.7337098833997899</v>
      </c>
      <c r="D101">
        <v>2.9129093321662198</v>
      </c>
      <c r="H101">
        <v>19.2</v>
      </c>
      <c r="I101">
        <v>2.9484841405878801</v>
      </c>
      <c r="J101">
        <v>3.2960038631331301</v>
      </c>
      <c r="K101">
        <v>3.4716539221584499</v>
      </c>
    </row>
    <row r="102" spans="1:11" x14ac:dyDescent="0.55000000000000004">
      <c r="A102">
        <v>19.399999999999999</v>
      </c>
      <c r="B102">
        <v>1.83695868240414</v>
      </c>
      <c r="C102">
        <v>1.69750142700776</v>
      </c>
      <c r="D102">
        <v>2.6261054596906499</v>
      </c>
      <c r="H102">
        <v>19.399999999999999</v>
      </c>
      <c r="I102">
        <v>2.7519300970251002</v>
      </c>
      <c r="J102">
        <v>3.7021483948349698</v>
      </c>
      <c r="K102">
        <v>3.3240262109789098</v>
      </c>
    </row>
    <row r="103" spans="1:11" x14ac:dyDescent="0.55000000000000004">
      <c r="A103">
        <v>19.600000000000001</v>
      </c>
      <c r="B103">
        <v>1.89112314798961</v>
      </c>
      <c r="C103">
        <v>1.6396690598974999</v>
      </c>
      <c r="D103">
        <v>2.7595539626861401</v>
      </c>
      <c r="H103">
        <v>19.600000000000001</v>
      </c>
      <c r="I103">
        <v>2.86492751010777</v>
      </c>
      <c r="J103">
        <v>3.6344180856147998</v>
      </c>
      <c r="K103">
        <v>3.1583950315825899</v>
      </c>
    </row>
    <row r="104" spans="1:11" x14ac:dyDescent="0.55000000000000004">
      <c r="A104">
        <v>19.8</v>
      </c>
      <c r="B104">
        <v>1.8305327148861701</v>
      </c>
      <c r="C104">
        <v>1.57098300227919</v>
      </c>
      <c r="D104">
        <v>2.74233619135497</v>
      </c>
      <c r="H104">
        <v>19.8</v>
      </c>
      <c r="I104">
        <v>2.9869697057817</v>
      </c>
      <c r="J104">
        <v>3.8679005420639299</v>
      </c>
      <c r="K104">
        <v>3.5152496720059601</v>
      </c>
    </row>
    <row r="105" spans="1:11" x14ac:dyDescent="0.55000000000000004">
      <c r="A105">
        <v>20</v>
      </c>
      <c r="B105">
        <v>1.7418475487749701</v>
      </c>
      <c r="C105">
        <v>1.48344028272575</v>
      </c>
      <c r="D105">
        <v>2.3810596739582999</v>
      </c>
      <c r="H105">
        <v>20</v>
      </c>
      <c r="I105">
        <v>3.1599902853455899</v>
      </c>
      <c r="J105">
        <v>3.7264749928446101</v>
      </c>
      <c r="K105">
        <v>2.9581602125925399</v>
      </c>
    </row>
    <row r="106" spans="1:11" x14ac:dyDescent="0.55000000000000004">
      <c r="A106">
        <v>20.2</v>
      </c>
      <c r="B106">
        <v>1.6060270677590101</v>
      </c>
      <c r="C106">
        <v>1.49551148026115</v>
      </c>
      <c r="D106">
        <v>2.4457041226542802</v>
      </c>
      <c r="H106">
        <v>20.2</v>
      </c>
      <c r="I106">
        <v>2.9692913549189099</v>
      </c>
      <c r="J106">
        <v>2.9955747995759601</v>
      </c>
      <c r="K106">
        <v>3.30345463748416</v>
      </c>
    </row>
    <row r="107" spans="1:11" x14ac:dyDescent="0.55000000000000004">
      <c r="A107">
        <v>20.399999999999999</v>
      </c>
      <c r="B107">
        <v>1.74023670495564</v>
      </c>
      <c r="C107">
        <v>1.6652817124415999</v>
      </c>
      <c r="D107">
        <v>2.3701028234674202</v>
      </c>
      <c r="H107">
        <v>20.399999999999999</v>
      </c>
      <c r="I107">
        <v>3.0883002542163398</v>
      </c>
      <c r="J107">
        <v>3.7067165439702698</v>
      </c>
      <c r="K107">
        <v>3.0230496494309702</v>
      </c>
    </row>
    <row r="108" spans="1:11" x14ac:dyDescent="0.55000000000000004">
      <c r="A108">
        <v>20.6</v>
      </c>
      <c r="B108">
        <v>1.7588091076943499</v>
      </c>
      <c r="C108">
        <v>1.53293616115819</v>
      </c>
      <c r="D108">
        <v>2.4051700997771399</v>
      </c>
      <c r="H108">
        <v>20.6</v>
      </c>
      <c r="I108">
        <v>2.9956170971329801</v>
      </c>
      <c r="J108">
        <v>4.04772416275868</v>
      </c>
      <c r="K108">
        <v>3.2131177871996801</v>
      </c>
    </row>
    <row r="109" spans="1:11" x14ac:dyDescent="0.55000000000000004">
      <c r="A109">
        <v>20.8</v>
      </c>
      <c r="B109">
        <v>1.5899365391087601</v>
      </c>
      <c r="C109">
        <v>1.5916611610028399</v>
      </c>
      <c r="D109">
        <v>2.2590635552348899</v>
      </c>
      <c r="H109">
        <v>20.8</v>
      </c>
      <c r="I109">
        <v>3.0803995983391701</v>
      </c>
      <c r="J109">
        <v>3.6668924911905898</v>
      </c>
      <c r="K109">
        <v>3.0104566003266</v>
      </c>
    </row>
    <row r="110" spans="1:11" x14ac:dyDescent="0.55000000000000004">
      <c r="A110">
        <v>21</v>
      </c>
      <c r="B110">
        <v>1.80223095381958</v>
      </c>
      <c r="C110">
        <v>1.6109411635640301</v>
      </c>
      <c r="D110">
        <v>2.6031656566724899</v>
      </c>
      <c r="H110">
        <v>21</v>
      </c>
      <c r="I110">
        <v>3.3712717903910701</v>
      </c>
      <c r="J110">
        <v>3.9378259289368098</v>
      </c>
      <c r="K110">
        <v>3.4231654757911198</v>
      </c>
    </row>
    <row r="111" spans="1:11" x14ac:dyDescent="0.55000000000000004">
      <c r="A111">
        <v>21.2</v>
      </c>
      <c r="B111">
        <v>1.8468673120847701</v>
      </c>
      <c r="C111">
        <v>1.78269316307754</v>
      </c>
      <c r="D111">
        <v>2.7252929958040402</v>
      </c>
      <c r="H111">
        <v>21.2</v>
      </c>
      <c r="I111">
        <v>3.2573035141708901</v>
      </c>
      <c r="J111">
        <v>3.0710971852868401</v>
      </c>
      <c r="K111">
        <v>3.08290171532163</v>
      </c>
    </row>
    <row r="112" spans="1:11" x14ac:dyDescent="0.55000000000000004">
      <c r="A112">
        <v>21.4</v>
      </c>
      <c r="B112">
        <v>1.80672632835212</v>
      </c>
      <c r="C112">
        <v>1.59736661610443</v>
      </c>
      <c r="D112">
        <v>2.5825919834788902</v>
      </c>
      <c r="H112">
        <v>21.4</v>
      </c>
      <c r="I112">
        <v>3.1032752212590702</v>
      </c>
      <c r="J112">
        <v>3.0942550145930898</v>
      </c>
      <c r="K112">
        <v>3.00679679118244</v>
      </c>
    </row>
    <row r="113" spans="1:11" x14ac:dyDescent="0.55000000000000004">
      <c r="A113">
        <v>21.6</v>
      </c>
      <c r="B113">
        <v>1.9233919370054999</v>
      </c>
      <c r="C113">
        <v>1.4136342574712799</v>
      </c>
      <c r="D113">
        <v>2.5267675137977399</v>
      </c>
      <c r="H113">
        <v>21.6</v>
      </c>
      <c r="I113">
        <v>3.14865065000722</v>
      </c>
      <c r="J113">
        <v>2.4614234168464999</v>
      </c>
      <c r="K113">
        <v>3.5803449772941001</v>
      </c>
    </row>
    <row r="114" spans="1:11" x14ac:dyDescent="0.55000000000000004">
      <c r="A114">
        <v>21.8</v>
      </c>
      <c r="B114">
        <v>1.80663921561304</v>
      </c>
      <c r="C114">
        <v>1.66091603060569</v>
      </c>
      <c r="D114">
        <v>2.7027785699623998</v>
      </c>
      <c r="H114">
        <v>21.8</v>
      </c>
      <c r="I114">
        <v>3.2163060244300499</v>
      </c>
      <c r="J114">
        <v>4.6164333482107898</v>
      </c>
      <c r="K114">
        <v>3.7572891756246101</v>
      </c>
    </row>
    <row r="115" spans="1:11" x14ac:dyDescent="0.55000000000000004">
      <c r="A115">
        <v>22</v>
      </c>
      <c r="B115">
        <v>2.0413669011055702</v>
      </c>
      <c r="C115">
        <v>1.5266738528858701</v>
      </c>
      <c r="D115">
        <v>2.6548955171353801</v>
      </c>
      <c r="H115">
        <v>22</v>
      </c>
      <c r="I115">
        <v>3.2249604285892199</v>
      </c>
      <c r="J115">
        <v>5.3217429619934897</v>
      </c>
      <c r="K115">
        <v>3.5342358569466898</v>
      </c>
    </row>
    <row r="116" spans="1:11" x14ac:dyDescent="0.55000000000000004">
      <c r="A116">
        <v>22.2</v>
      </c>
      <c r="B116">
        <v>1.87266638754061</v>
      </c>
      <c r="C116">
        <v>1.4878416264944401</v>
      </c>
      <c r="D116">
        <v>2.66490543452763</v>
      </c>
      <c r="H116">
        <v>22.2</v>
      </c>
      <c r="I116">
        <v>3.4053935423585999</v>
      </c>
      <c r="J116">
        <v>6.8688117541376696</v>
      </c>
      <c r="K116">
        <v>3.6466324277347701</v>
      </c>
    </row>
    <row r="117" spans="1:11" x14ac:dyDescent="0.55000000000000004">
      <c r="A117">
        <v>22.4</v>
      </c>
      <c r="B117">
        <v>1.9206458439548499</v>
      </c>
      <c r="C117">
        <v>1.7005753906766601</v>
      </c>
      <c r="D117">
        <v>2.7447705735505501</v>
      </c>
      <c r="H117">
        <v>22.4</v>
      </c>
      <c r="I117">
        <v>3.3573014371699599</v>
      </c>
      <c r="J117">
        <v>7.6196585143703999</v>
      </c>
      <c r="K117">
        <v>3.55661726129494</v>
      </c>
    </row>
    <row r="118" spans="1:11" x14ac:dyDescent="0.55000000000000004">
      <c r="A118">
        <v>22.6</v>
      </c>
      <c r="B118">
        <v>1.65972485782399</v>
      </c>
      <c r="C118">
        <v>1.5996477299530301</v>
      </c>
      <c r="D118">
        <v>2.64336790326487</v>
      </c>
      <c r="H118">
        <v>22.6</v>
      </c>
      <c r="I118">
        <v>3.0784950361225198</v>
      </c>
      <c r="J118">
        <v>7.2615570291809801</v>
      </c>
      <c r="K118">
        <v>3.4966081021064399</v>
      </c>
    </row>
    <row r="119" spans="1:11" x14ac:dyDescent="0.55000000000000004">
      <c r="A119">
        <v>22.8</v>
      </c>
      <c r="B119">
        <v>1.59873964985276</v>
      </c>
      <c r="C119">
        <v>1.5967413382617699</v>
      </c>
      <c r="D119">
        <v>2.40260866995532</v>
      </c>
      <c r="H119">
        <v>22.8</v>
      </c>
      <c r="I119">
        <v>2.63272888148586</v>
      </c>
      <c r="J119">
        <v>6.6712022183699702</v>
      </c>
      <c r="K119">
        <v>3.4574561112567102</v>
      </c>
    </row>
    <row r="120" spans="1:11" x14ac:dyDescent="0.55000000000000004">
      <c r="A120">
        <v>23</v>
      </c>
      <c r="B120">
        <v>1.78363191865339</v>
      </c>
      <c r="C120">
        <v>1.5027236751981801</v>
      </c>
      <c r="D120">
        <v>2.5444801054959898</v>
      </c>
      <c r="H120">
        <v>23</v>
      </c>
      <c r="I120">
        <v>3.8129290946394598</v>
      </c>
      <c r="J120">
        <v>5.7719228055859801</v>
      </c>
      <c r="K120">
        <v>3.0847304140316298</v>
      </c>
    </row>
    <row r="121" spans="1:11" x14ac:dyDescent="0.55000000000000004">
      <c r="A121">
        <v>23.2</v>
      </c>
      <c r="B121">
        <v>1.64766373760868</v>
      </c>
      <c r="C121">
        <v>1.46604468123683</v>
      </c>
      <c r="D121">
        <v>2.4941259952187802</v>
      </c>
      <c r="H121">
        <v>23.2</v>
      </c>
      <c r="I121">
        <v>3.0478538818735101</v>
      </c>
      <c r="J121">
        <v>5.5770765939239597</v>
      </c>
      <c r="K121">
        <v>3.21850908857036</v>
      </c>
    </row>
    <row r="122" spans="1:11" x14ac:dyDescent="0.55000000000000004">
      <c r="A122">
        <v>23.4</v>
      </c>
      <c r="B122">
        <v>1.5795306479426701</v>
      </c>
      <c r="C122">
        <v>1.3366249759617801</v>
      </c>
      <c r="D122">
        <v>2.3221818783499701</v>
      </c>
      <c r="H122">
        <v>23.4</v>
      </c>
      <c r="I122">
        <v>3.1256767390951601</v>
      </c>
      <c r="J122">
        <v>5.5008544782595701</v>
      </c>
      <c r="K122">
        <v>3.4031638840311</v>
      </c>
    </row>
    <row r="123" spans="1:11" x14ac:dyDescent="0.55000000000000004">
      <c r="A123">
        <v>23.6</v>
      </c>
      <c r="B123">
        <v>1.73752361601812</v>
      </c>
      <c r="C123">
        <v>1.43403594972487</v>
      </c>
      <c r="D123">
        <v>2.5055461673956101</v>
      </c>
      <c r="H123">
        <v>23.6</v>
      </c>
      <c r="I123">
        <v>3.0063796863962899</v>
      </c>
      <c r="J123">
        <v>5.6774420295046601</v>
      </c>
      <c r="K123">
        <v>3.1906668084777099</v>
      </c>
    </row>
    <row r="124" spans="1:11" x14ac:dyDescent="0.55000000000000004">
      <c r="A124">
        <v>23.8</v>
      </c>
      <c r="B124">
        <v>1.71980942408633</v>
      </c>
      <c r="C124">
        <v>1.3616203758794001</v>
      </c>
      <c r="D124">
        <v>2.6587967064851199</v>
      </c>
      <c r="H124">
        <v>23.8</v>
      </c>
      <c r="I124">
        <v>3.1496796315045601</v>
      </c>
      <c r="J124">
        <v>6.0814241114656298</v>
      </c>
      <c r="K124">
        <v>3.3496110930594498</v>
      </c>
    </row>
    <row r="125" spans="1:11" x14ac:dyDescent="0.55000000000000004">
      <c r="A125">
        <v>24</v>
      </c>
      <c r="B125">
        <v>1.82005767227718</v>
      </c>
      <c r="C125">
        <v>1.43231234584218</v>
      </c>
      <c r="D125">
        <v>2.3374754896930101</v>
      </c>
      <c r="H125">
        <v>24</v>
      </c>
      <c r="I125">
        <v>3.3991743021949601</v>
      </c>
      <c r="J125">
        <v>6.2120345581052003</v>
      </c>
      <c r="K125">
        <v>3.3648964919253501</v>
      </c>
    </row>
    <row r="126" spans="1:11" x14ac:dyDescent="0.55000000000000004">
      <c r="A126">
        <v>24.2</v>
      </c>
      <c r="B126">
        <v>1.7008424608641399</v>
      </c>
      <c r="C126">
        <v>1.50726479857455</v>
      </c>
      <c r="D126">
        <v>2.9138233909020199</v>
      </c>
      <c r="H126">
        <v>24.2</v>
      </c>
      <c r="I126">
        <v>3.0980337554006101</v>
      </c>
      <c r="J126">
        <v>7.0242810032095901</v>
      </c>
      <c r="K126">
        <v>3.68916304377837</v>
      </c>
    </row>
    <row r="127" spans="1:11" x14ac:dyDescent="0.55000000000000004">
      <c r="A127">
        <v>24.4</v>
      </c>
      <c r="B127">
        <v>1.6431469863942201</v>
      </c>
      <c r="C127">
        <v>1.4466295471175299</v>
      </c>
      <c r="D127">
        <v>2.79733503358164</v>
      </c>
      <c r="H127">
        <v>24.4</v>
      </c>
      <c r="I127">
        <v>2.7855702414561101</v>
      </c>
      <c r="J127">
        <v>6.1295052493282096</v>
      </c>
      <c r="K127">
        <v>3.4065234766197698</v>
      </c>
    </row>
    <row r="128" spans="1:11" x14ac:dyDescent="0.55000000000000004">
      <c r="A128">
        <v>24.6</v>
      </c>
      <c r="B128">
        <v>1.65107566520086</v>
      </c>
      <c r="C128">
        <v>1.45898438787166</v>
      </c>
      <c r="D128">
        <v>2.7022917258439301</v>
      </c>
      <c r="H128">
        <v>24.6</v>
      </c>
      <c r="I128">
        <v>2.7296968369924399</v>
      </c>
      <c r="J128">
        <v>6.70473025188232</v>
      </c>
      <c r="K128">
        <v>3.68803624512128</v>
      </c>
    </row>
    <row r="129" spans="1:11" x14ac:dyDescent="0.55000000000000004">
      <c r="A129">
        <v>24.8</v>
      </c>
      <c r="B129">
        <v>1.59748054835008</v>
      </c>
      <c r="C129">
        <v>1.35301869044374</v>
      </c>
      <c r="D129">
        <v>2.8199310564487998</v>
      </c>
      <c r="H129">
        <v>24.8</v>
      </c>
      <c r="I129">
        <v>3.04203269111219</v>
      </c>
      <c r="J129">
        <v>6.5941979716774703</v>
      </c>
      <c r="K129">
        <v>3.4055678289281799</v>
      </c>
    </row>
    <row r="130" spans="1:11" x14ac:dyDescent="0.55000000000000004">
      <c r="A130">
        <v>25</v>
      </c>
      <c r="B130">
        <v>1.6956649176535199</v>
      </c>
      <c r="C130">
        <v>1.6431241968853501</v>
      </c>
      <c r="D130">
        <v>2.9038059859828</v>
      </c>
      <c r="H130">
        <v>25</v>
      </c>
      <c r="I130">
        <v>2.85842413584421</v>
      </c>
      <c r="J130">
        <v>7.0031131585264799</v>
      </c>
      <c r="K130">
        <v>2.7668033882554202</v>
      </c>
    </row>
    <row r="131" spans="1:11" x14ac:dyDescent="0.55000000000000004">
      <c r="A131">
        <v>25.2</v>
      </c>
      <c r="B131">
        <v>1.7908591552025599</v>
      </c>
      <c r="C131">
        <v>1.5543016438913699</v>
      </c>
      <c r="D131">
        <v>2.84299255785433</v>
      </c>
      <c r="H131">
        <v>25.2</v>
      </c>
      <c r="I131">
        <v>2.9318273073893799</v>
      </c>
      <c r="J131">
        <v>5.61419947064035</v>
      </c>
      <c r="K131">
        <v>3.06351456633428</v>
      </c>
    </row>
    <row r="132" spans="1:11" x14ac:dyDescent="0.55000000000000004">
      <c r="A132">
        <v>25.4</v>
      </c>
      <c r="B132">
        <v>1.72434002532321</v>
      </c>
      <c r="C132">
        <v>1.4281955019758401</v>
      </c>
      <c r="D132">
        <v>3.0366886135245901</v>
      </c>
      <c r="H132">
        <v>25.4</v>
      </c>
      <c r="I132">
        <v>3.0967117561731698</v>
      </c>
      <c r="J132">
        <v>4.7978964198423997</v>
      </c>
      <c r="K132">
        <v>3.1823255836953099</v>
      </c>
    </row>
    <row r="133" spans="1:11" x14ac:dyDescent="0.55000000000000004">
      <c r="A133">
        <v>25.6</v>
      </c>
      <c r="B133">
        <v>1.6926000884485</v>
      </c>
      <c r="C133">
        <v>1.35851840071633</v>
      </c>
      <c r="D133">
        <v>2.7255248835297401</v>
      </c>
      <c r="H133">
        <v>25.6</v>
      </c>
      <c r="I133">
        <v>3.0252092087258702</v>
      </c>
      <c r="J133">
        <v>5.2492239608892497</v>
      </c>
      <c r="K133">
        <v>2.82559833001392</v>
      </c>
    </row>
    <row r="134" spans="1:11" x14ac:dyDescent="0.55000000000000004">
      <c r="A134">
        <v>25.8</v>
      </c>
      <c r="B134">
        <v>1.65559451259914</v>
      </c>
      <c r="C134">
        <v>1.4119068775520101</v>
      </c>
      <c r="D134">
        <v>2.59503376420622</v>
      </c>
      <c r="H134">
        <v>25.8</v>
      </c>
      <c r="I134">
        <v>3.0005832593339199</v>
      </c>
      <c r="J134">
        <v>6.1226093775459898</v>
      </c>
      <c r="K134">
        <v>3.3056320709816398</v>
      </c>
    </row>
    <row r="135" spans="1:11" x14ac:dyDescent="0.55000000000000004">
      <c r="A135">
        <v>26</v>
      </c>
      <c r="B135">
        <v>1.74057301296711</v>
      </c>
      <c r="C135">
        <v>1.4357939245228</v>
      </c>
      <c r="D135">
        <v>2.8251589333616698</v>
      </c>
      <c r="H135">
        <v>26</v>
      </c>
      <c r="I135">
        <v>2.9845353058741</v>
      </c>
      <c r="J135">
        <v>6.3667656262054697</v>
      </c>
      <c r="K135">
        <v>3.4196394612574998</v>
      </c>
    </row>
    <row r="136" spans="1:11" x14ac:dyDescent="0.55000000000000004">
      <c r="A136">
        <v>26.2</v>
      </c>
      <c r="B136">
        <v>1.8136895630797401</v>
      </c>
      <c r="C136">
        <v>1.4333436091956899</v>
      </c>
      <c r="D136">
        <v>2.8738531278040802</v>
      </c>
      <c r="H136">
        <v>26.2</v>
      </c>
      <c r="I136">
        <v>3.0697338495282498</v>
      </c>
      <c r="J136">
        <v>7.3521188130715496</v>
      </c>
      <c r="K136">
        <v>2.8653844283381602</v>
      </c>
    </row>
    <row r="137" spans="1:11" x14ac:dyDescent="0.55000000000000004">
      <c r="A137">
        <v>26.4</v>
      </c>
      <c r="B137">
        <v>1.8112207266015501</v>
      </c>
      <c r="C137">
        <v>1.46409096233362</v>
      </c>
      <c r="D137">
        <v>2.8006771691155099</v>
      </c>
      <c r="H137">
        <v>26.4</v>
      </c>
      <c r="I137">
        <v>2.9877275279656201</v>
      </c>
      <c r="J137">
        <v>7.1365339181196399</v>
      </c>
      <c r="K137">
        <v>3.3666567870501201</v>
      </c>
    </row>
    <row r="138" spans="1:11" x14ac:dyDescent="0.55000000000000004">
      <c r="A138">
        <v>26.6</v>
      </c>
      <c r="B138">
        <v>1.9212289216134899</v>
      </c>
      <c r="C138">
        <v>1.46917503014518</v>
      </c>
      <c r="D138">
        <v>2.9114351123387898</v>
      </c>
      <c r="H138">
        <v>26.6</v>
      </c>
      <c r="I138">
        <v>2.9110404457608499</v>
      </c>
      <c r="J138">
        <v>6.66909889564631</v>
      </c>
      <c r="K138">
        <v>3.78126137183567</v>
      </c>
    </row>
    <row r="139" spans="1:11" x14ac:dyDescent="0.55000000000000004">
      <c r="A139">
        <v>26.8</v>
      </c>
      <c r="B139">
        <v>1.68406986661029</v>
      </c>
      <c r="C139">
        <v>1.54818141813143</v>
      </c>
      <c r="D139">
        <v>2.6417101340950402</v>
      </c>
      <c r="H139">
        <v>26.8</v>
      </c>
      <c r="I139">
        <v>3.1739163381545699</v>
      </c>
      <c r="J139">
        <v>5.7194810380793797</v>
      </c>
      <c r="K139">
        <v>4.1744037108285799</v>
      </c>
    </row>
    <row r="140" spans="1:11" x14ac:dyDescent="0.55000000000000004">
      <c r="A140">
        <v>27</v>
      </c>
      <c r="B140">
        <v>1.7524385188387801</v>
      </c>
      <c r="C140">
        <v>1.5510274845837999</v>
      </c>
      <c r="D140">
        <v>2.7093634192795299</v>
      </c>
      <c r="H140">
        <v>27</v>
      </c>
      <c r="I140">
        <v>2.6650901598886598</v>
      </c>
      <c r="J140">
        <v>5.7654445737414903</v>
      </c>
      <c r="K140">
        <v>3.34745157722692</v>
      </c>
    </row>
    <row r="141" spans="1:11" x14ac:dyDescent="0.55000000000000004">
      <c r="A141">
        <v>27.2</v>
      </c>
      <c r="B141">
        <v>1.7711674562700199</v>
      </c>
      <c r="C141">
        <v>1.70107579700067</v>
      </c>
      <c r="D141">
        <v>2.4578934340331799</v>
      </c>
      <c r="H141">
        <v>27.2</v>
      </c>
      <c r="I141">
        <v>2.5724955434141301</v>
      </c>
      <c r="J141">
        <v>5.3794658398974899</v>
      </c>
      <c r="K141">
        <v>2.9986902019635702</v>
      </c>
    </row>
    <row r="142" spans="1:11" x14ac:dyDescent="0.55000000000000004">
      <c r="A142">
        <v>27.4</v>
      </c>
      <c r="B142">
        <v>1.77596438339726</v>
      </c>
      <c r="C142">
        <v>1.5390395641683601</v>
      </c>
      <c r="D142">
        <v>2.4676342198569499</v>
      </c>
      <c r="H142">
        <v>27.4</v>
      </c>
      <c r="I142">
        <v>3.1360631712893401</v>
      </c>
      <c r="J142">
        <v>5.3807164113011803</v>
      </c>
      <c r="K142">
        <v>3.75692415307857</v>
      </c>
    </row>
    <row r="143" spans="1:11" x14ac:dyDescent="0.55000000000000004">
      <c r="A143">
        <v>27.6</v>
      </c>
      <c r="B143">
        <v>1.86640398794783</v>
      </c>
      <c r="C143">
        <v>1.8077185671739699</v>
      </c>
      <c r="D143">
        <v>2.5667966540209499</v>
      </c>
      <c r="H143">
        <v>27.6</v>
      </c>
      <c r="I143">
        <v>2.7577386483041502</v>
      </c>
      <c r="J143">
        <v>5.43945264863678</v>
      </c>
      <c r="K143">
        <v>3.8591370709890298</v>
      </c>
    </row>
    <row r="144" spans="1:11" x14ac:dyDescent="0.55000000000000004">
      <c r="A144">
        <v>27.8</v>
      </c>
      <c r="B144">
        <v>1.6789248481608701</v>
      </c>
      <c r="C144">
        <v>1.7847943481716599</v>
      </c>
      <c r="D144">
        <v>2.8888586136102599</v>
      </c>
      <c r="H144">
        <v>27.8</v>
      </c>
      <c r="I144">
        <v>2.9791763521824799</v>
      </c>
      <c r="J144">
        <v>5.4800551282341399</v>
      </c>
      <c r="K144">
        <v>3.9880454450926401</v>
      </c>
    </row>
    <row r="145" spans="1:11" x14ac:dyDescent="0.55000000000000004">
      <c r="A145">
        <v>28</v>
      </c>
      <c r="B145">
        <v>1.76843230407342</v>
      </c>
      <c r="C145">
        <v>1.65718624723698</v>
      </c>
      <c r="D145">
        <v>2.5855090276591</v>
      </c>
      <c r="H145">
        <v>28</v>
      </c>
      <c r="I145">
        <v>2.8829903143798301</v>
      </c>
      <c r="J145">
        <v>5.3949101479140102</v>
      </c>
      <c r="K145">
        <v>3.9468591435221101</v>
      </c>
    </row>
    <row r="146" spans="1:11" x14ac:dyDescent="0.55000000000000004">
      <c r="A146">
        <v>28.2</v>
      </c>
      <c r="B146">
        <v>1.99019026553066</v>
      </c>
      <c r="C146">
        <v>1.7003433606543601</v>
      </c>
      <c r="D146">
        <v>2.7462177205911602</v>
      </c>
      <c r="H146">
        <v>28.2</v>
      </c>
      <c r="I146">
        <v>2.8866327305486199</v>
      </c>
      <c r="J146">
        <v>5.89250308631068</v>
      </c>
      <c r="K146">
        <v>3.8280111451833698</v>
      </c>
    </row>
    <row r="147" spans="1:11" x14ac:dyDescent="0.55000000000000004">
      <c r="A147">
        <v>28.4</v>
      </c>
      <c r="B147">
        <v>1.80241092120824</v>
      </c>
      <c r="C147">
        <v>1.6935351000290499</v>
      </c>
      <c r="D147">
        <v>2.6878386103157998</v>
      </c>
      <c r="H147">
        <v>28.4</v>
      </c>
      <c r="I147">
        <v>3.0062397423515899</v>
      </c>
      <c r="J147">
        <v>6.1885469564381301</v>
      </c>
      <c r="K147">
        <v>3.4687244454251802</v>
      </c>
    </row>
    <row r="148" spans="1:11" x14ac:dyDescent="0.55000000000000004">
      <c r="A148">
        <v>28.6</v>
      </c>
      <c r="B148">
        <v>1.9651273918283501</v>
      </c>
      <c r="C148">
        <v>1.5229413376599199</v>
      </c>
      <c r="D148">
        <v>2.47452593667487</v>
      </c>
      <c r="H148">
        <v>28.6</v>
      </c>
      <c r="I148">
        <v>2.5483186869124199</v>
      </c>
      <c r="J148">
        <v>5.8873738553823296</v>
      </c>
      <c r="K148">
        <v>3.1881827598583898</v>
      </c>
    </row>
    <row r="149" spans="1:11" x14ac:dyDescent="0.55000000000000004">
      <c r="A149">
        <v>28.8</v>
      </c>
      <c r="B149">
        <v>1.94683139596212</v>
      </c>
      <c r="C149">
        <v>1.57389536883547</v>
      </c>
      <c r="D149">
        <v>2.6176291074359601</v>
      </c>
      <c r="H149">
        <v>28.8</v>
      </c>
      <c r="I149">
        <v>2.80484199269985</v>
      </c>
      <c r="J149">
        <v>5.4218986293870399</v>
      </c>
      <c r="K149">
        <v>3.52224341043916</v>
      </c>
    </row>
    <row r="150" spans="1:11" x14ac:dyDescent="0.55000000000000004">
      <c r="A150">
        <v>29</v>
      </c>
      <c r="B150">
        <v>1.9357452059645699</v>
      </c>
      <c r="C150">
        <v>1.6166863531095199</v>
      </c>
      <c r="D150">
        <v>2.7794843526729198</v>
      </c>
      <c r="H150">
        <v>29</v>
      </c>
      <c r="I150">
        <v>2.5723709800768102</v>
      </c>
      <c r="J150">
        <v>6.7373506582573999</v>
      </c>
      <c r="K150">
        <v>2.91925737523266</v>
      </c>
    </row>
    <row r="151" spans="1:11" x14ac:dyDescent="0.55000000000000004">
      <c r="A151">
        <v>29.2</v>
      </c>
      <c r="B151">
        <v>1.7686827595428201</v>
      </c>
      <c r="C151">
        <v>1.74642521067947</v>
      </c>
      <c r="D151">
        <v>2.9023128104801499</v>
      </c>
      <c r="H151">
        <v>29.2</v>
      </c>
      <c r="I151">
        <v>2.9283056630682598</v>
      </c>
      <c r="J151">
        <v>6.6418105064181496</v>
      </c>
      <c r="K151">
        <v>3.2677923429210902</v>
      </c>
    </row>
    <row r="152" spans="1:11" x14ac:dyDescent="0.55000000000000004">
      <c r="A152">
        <v>29.4</v>
      </c>
      <c r="B152">
        <v>1.6562037251435</v>
      </c>
      <c r="C152">
        <v>1.50766379491026</v>
      </c>
      <c r="D152">
        <v>2.8514759230601401</v>
      </c>
      <c r="H152">
        <v>29.4</v>
      </c>
      <c r="I152">
        <v>2.7252633373790101</v>
      </c>
      <c r="J152">
        <v>8.6728713551545003</v>
      </c>
      <c r="K152">
        <v>3.2703676351015001</v>
      </c>
    </row>
    <row r="153" spans="1:11" x14ac:dyDescent="0.55000000000000004">
      <c r="A153">
        <v>29.6</v>
      </c>
      <c r="B153">
        <v>1.7336636280351101</v>
      </c>
      <c r="C153">
        <v>1.5454402358415</v>
      </c>
      <c r="D153">
        <v>3.0161225166568899</v>
      </c>
      <c r="H153">
        <v>29.6</v>
      </c>
      <c r="I153">
        <v>2.9917404042201099</v>
      </c>
      <c r="J153">
        <v>7.4833099558488296</v>
      </c>
      <c r="K153">
        <v>3.0540914187297301</v>
      </c>
    </row>
    <row r="154" spans="1:11" x14ac:dyDescent="0.55000000000000004">
      <c r="A154">
        <v>29.8</v>
      </c>
      <c r="B154">
        <v>1.7320687957623899</v>
      </c>
      <c r="C154">
        <v>1.5222692288299999</v>
      </c>
      <c r="D154">
        <v>2.8762012384981799</v>
      </c>
      <c r="H154">
        <v>29.8</v>
      </c>
      <c r="I154">
        <v>3.1046753940477001</v>
      </c>
      <c r="J154">
        <v>7.8015680506591396</v>
      </c>
      <c r="K154">
        <v>3.0258410089130399</v>
      </c>
    </row>
    <row r="155" spans="1:11" x14ac:dyDescent="0.55000000000000004">
      <c r="A155">
        <v>30</v>
      </c>
      <c r="B155">
        <v>1.922161479396</v>
      </c>
      <c r="C155">
        <v>1.4528320855105501</v>
      </c>
      <c r="D155">
        <v>3.1576580049599698</v>
      </c>
      <c r="H155">
        <v>30</v>
      </c>
      <c r="I155">
        <v>3.1432564670193401</v>
      </c>
      <c r="J155">
        <v>7.6946771747841796</v>
      </c>
      <c r="K155">
        <v>3.3083423412370099</v>
      </c>
    </row>
    <row r="156" spans="1:11" x14ac:dyDescent="0.55000000000000004">
      <c r="A156">
        <v>30.2</v>
      </c>
      <c r="B156">
        <v>1.7574462688313699</v>
      </c>
      <c r="C156">
        <v>1.44835621556453</v>
      </c>
      <c r="D156">
        <v>2.8510455654573601</v>
      </c>
      <c r="H156">
        <v>30.2</v>
      </c>
      <c r="I156">
        <v>3.4696493501234902</v>
      </c>
      <c r="J156">
        <v>6.9708969882597502</v>
      </c>
      <c r="K156">
        <v>3.0317610214456998</v>
      </c>
    </row>
    <row r="157" spans="1:11" x14ac:dyDescent="0.55000000000000004">
      <c r="A157">
        <v>30.4</v>
      </c>
      <c r="B157">
        <v>1.8305661927597301</v>
      </c>
      <c r="C157">
        <v>1.45053623974986</v>
      </c>
      <c r="D157">
        <v>3.1262449387752298</v>
      </c>
      <c r="H157">
        <v>30.4</v>
      </c>
      <c r="I157">
        <v>3.6289380179484501</v>
      </c>
      <c r="J157">
        <v>8.2287652299281397</v>
      </c>
      <c r="K157">
        <v>3.1753273586697199</v>
      </c>
    </row>
    <row r="158" spans="1:11" x14ac:dyDescent="0.55000000000000004">
      <c r="A158">
        <v>30.6</v>
      </c>
      <c r="B158">
        <v>1.87637378286141</v>
      </c>
      <c r="C158">
        <v>1.4083498749933701</v>
      </c>
      <c r="D158">
        <v>2.79795721260821</v>
      </c>
      <c r="H158">
        <v>30.6</v>
      </c>
      <c r="I158">
        <v>2.7524579075865701</v>
      </c>
      <c r="J158">
        <v>8.0339758025809402</v>
      </c>
      <c r="K158">
        <v>2.8912138670197902</v>
      </c>
    </row>
    <row r="159" spans="1:11" x14ac:dyDescent="0.55000000000000004">
      <c r="A159">
        <v>30.8</v>
      </c>
      <c r="B159">
        <v>1.84450677115308</v>
      </c>
      <c r="C159">
        <v>1.50787469858361</v>
      </c>
      <c r="D159">
        <v>2.9112653453000399</v>
      </c>
      <c r="H159">
        <v>30.8</v>
      </c>
      <c r="I159">
        <v>3.1227087120073298</v>
      </c>
      <c r="J159">
        <v>7.4265375795051503</v>
      </c>
      <c r="K159">
        <v>4.0232776678697499</v>
      </c>
    </row>
    <row r="160" spans="1:11" x14ac:dyDescent="0.55000000000000004">
      <c r="A160">
        <v>31</v>
      </c>
      <c r="B160">
        <v>1.94248604573441</v>
      </c>
      <c r="C160">
        <v>1.4203445005784301</v>
      </c>
      <c r="D160">
        <v>2.9555501713999099</v>
      </c>
      <c r="H160">
        <v>31</v>
      </c>
      <c r="I160">
        <v>3.14158588680825</v>
      </c>
      <c r="J160">
        <v>9.0634190005223907</v>
      </c>
      <c r="K160">
        <v>2.76475036197004</v>
      </c>
    </row>
    <row r="161" spans="1:11" x14ac:dyDescent="0.55000000000000004">
      <c r="A161">
        <v>31.2</v>
      </c>
      <c r="B161">
        <v>1.97082845950087</v>
      </c>
      <c r="C161">
        <v>1.49340610865207</v>
      </c>
      <c r="D161">
        <v>2.7062750515227201</v>
      </c>
      <c r="H161">
        <v>31.2</v>
      </c>
      <c r="I161">
        <v>3.04012185575806</v>
      </c>
      <c r="J161">
        <v>9.2089066707331195</v>
      </c>
      <c r="K161">
        <v>2.9399140949729099</v>
      </c>
    </row>
    <row r="162" spans="1:11" x14ac:dyDescent="0.55000000000000004">
      <c r="A162">
        <v>31.4</v>
      </c>
      <c r="B162">
        <v>2.1095965610369398</v>
      </c>
      <c r="C162">
        <v>1.66377707401666</v>
      </c>
      <c r="D162">
        <v>3.1201172990205901</v>
      </c>
      <c r="H162">
        <v>31.4</v>
      </c>
      <c r="I162">
        <v>3.2174072882348801</v>
      </c>
      <c r="J162">
        <v>8.3808794464279401</v>
      </c>
      <c r="K162">
        <v>3.26484382188641</v>
      </c>
    </row>
    <row r="163" spans="1:11" x14ac:dyDescent="0.55000000000000004">
      <c r="A163">
        <v>31.6</v>
      </c>
      <c r="B163">
        <v>2.0857707868209499</v>
      </c>
      <c r="C163">
        <v>1.71601028928104</v>
      </c>
      <c r="D163">
        <v>2.7442784037167001</v>
      </c>
      <c r="H163">
        <v>31.6</v>
      </c>
      <c r="I163">
        <v>3.09233083530872</v>
      </c>
      <c r="J163">
        <v>7.9951502680581603</v>
      </c>
      <c r="K163">
        <v>2.9583432893394099</v>
      </c>
    </row>
    <row r="164" spans="1:11" x14ac:dyDescent="0.55000000000000004">
      <c r="A164">
        <v>31.8</v>
      </c>
      <c r="B164">
        <v>1.95211414175922</v>
      </c>
      <c r="C164">
        <v>1.6939874461516899</v>
      </c>
      <c r="D164">
        <v>2.9477937182738798</v>
      </c>
      <c r="H164">
        <v>31.8</v>
      </c>
      <c r="I164">
        <v>3.2304072114097999</v>
      </c>
      <c r="J164">
        <v>9.0714360627771402</v>
      </c>
      <c r="K164">
        <v>3.0221805414217102</v>
      </c>
    </row>
    <row r="165" spans="1:11" x14ac:dyDescent="0.55000000000000004">
      <c r="A165">
        <v>32</v>
      </c>
      <c r="B165">
        <v>2.0040236808552798</v>
      </c>
      <c r="C165">
        <v>1.8089379638369001</v>
      </c>
      <c r="D165">
        <v>2.7713269288056299</v>
      </c>
      <c r="H165">
        <v>32</v>
      </c>
      <c r="I165">
        <v>3.12262294523476</v>
      </c>
      <c r="J165">
        <v>8.6719519045295907</v>
      </c>
      <c r="K165">
        <v>3.2460069070890998</v>
      </c>
    </row>
    <row r="166" spans="1:11" x14ac:dyDescent="0.55000000000000004">
      <c r="A166">
        <v>32.200000000000003</v>
      </c>
      <c r="B166">
        <v>1.95406926487133</v>
      </c>
      <c r="C166">
        <v>1.5657776209401599</v>
      </c>
      <c r="D166">
        <v>2.8483214295827399</v>
      </c>
      <c r="H166">
        <v>32.200000000000003</v>
      </c>
      <c r="I166">
        <v>3.5244166019884999</v>
      </c>
      <c r="J166">
        <v>7.9474683796388499</v>
      </c>
      <c r="K166">
        <v>3.4274612725342699</v>
      </c>
    </row>
    <row r="167" spans="1:11" x14ac:dyDescent="0.55000000000000004">
      <c r="A167">
        <v>32.4</v>
      </c>
      <c r="B167">
        <v>2.0259204959921902</v>
      </c>
      <c r="C167">
        <v>1.7250719544978901</v>
      </c>
      <c r="D167">
        <v>2.8208728932954599</v>
      </c>
      <c r="H167">
        <v>32.4</v>
      </c>
      <c r="I167">
        <v>3.58587358995173</v>
      </c>
      <c r="J167">
        <v>7.7166182686631402</v>
      </c>
      <c r="K167">
        <v>3.5440695933254398</v>
      </c>
    </row>
    <row r="168" spans="1:11" x14ac:dyDescent="0.55000000000000004">
      <c r="A168">
        <v>32.6</v>
      </c>
      <c r="B168">
        <v>2.1586914797377799</v>
      </c>
      <c r="C168">
        <v>1.7274976539600599</v>
      </c>
      <c r="D168">
        <v>2.4546683941329799</v>
      </c>
      <c r="H168">
        <v>32.6</v>
      </c>
      <c r="I168">
        <v>3.25698572007822</v>
      </c>
      <c r="J168">
        <v>8.0357036573442802</v>
      </c>
      <c r="K168">
        <v>3.1580067149909801</v>
      </c>
    </row>
    <row r="169" spans="1:11" x14ac:dyDescent="0.55000000000000004">
      <c r="A169">
        <v>32.799999999999997</v>
      </c>
      <c r="B169">
        <v>1.98572605234525</v>
      </c>
      <c r="C169">
        <v>1.7481264338005</v>
      </c>
      <c r="D169">
        <v>2.6049146449326002</v>
      </c>
      <c r="H169">
        <v>32.799999999999997</v>
      </c>
      <c r="I169">
        <v>3.0062158110005002</v>
      </c>
      <c r="J169">
        <v>8.9188865230726204</v>
      </c>
      <c r="K169">
        <v>3.2909750053647202</v>
      </c>
    </row>
    <row r="170" spans="1:11" x14ac:dyDescent="0.55000000000000004">
      <c r="A170">
        <v>33</v>
      </c>
      <c r="B170">
        <v>1.9118459323907</v>
      </c>
      <c r="C170">
        <v>1.7774406110040999</v>
      </c>
      <c r="D170">
        <v>2.5434382910497302</v>
      </c>
      <c r="H170">
        <v>33</v>
      </c>
      <c r="I170">
        <v>3.56838455918591</v>
      </c>
      <c r="J170">
        <v>8.3687415356546495</v>
      </c>
      <c r="K170">
        <v>3.84174775859083</v>
      </c>
    </row>
    <row r="171" spans="1:11" x14ac:dyDescent="0.55000000000000004">
      <c r="A171">
        <v>33.200000000000003</v>
      </c>
      <c r="B171">
        <v>1.95907815323631</v>
      </c>
      <c r="C171">
        <v>1.7582791758273499</v>
      </c>
      <c r="D171">
        <v>2.7145495362996499</v>
      </c>
      <c r="H171">
        <v>33.200000000000003</v>
      </c>
      <c r="I171">
        <v>3.4717300883343301</v>
      </c>
      <c r="J171">
        <v>8.4015894157068995</v>
      </c>
      <c r="K171">
        <v>3.50233951551564</v>
      </c>
    </row>
    <row r="172" spans="1:11" x14ac:dyDescent="0.55000000000000004">
      <c r="A172">
        <v>33.4</v>
      </c>
      <c r="B172">
        <v>1.91167034370278</v>
      </c>
      <c r="C172">
        <v>1.7925059319018699</v>
      </c>
      <c r="D172">
        <v>2.82895502893847</v>
      </c>
      <c r="H172">
        <v>33.4</v>
      </c>
      <c r="I172">
        <v>3.6722902822259398</v>
      </c>
      <c r="J172">
        <v>8.3246188045689493</v>
      </c>
      <c r="K172">
        <v>3.5224169058649601</v>
      </c>
    </row>
    <row r="173" spans="1:11" x14ac:dyDescent="0.55000000000000004">
      <c r="A173">
        <v>33.6</v>
      </c>
      <c r="B173">
        <v>1.8778837656230301</v>
      </c>
      <c r="C173">
        <v>1.8077563284459599</v>
      </c>
      <c r="D173">
        <v>2.8749791211194302</v>
      </c>
      <c r="H173">
        <v>33.6</v>
      </c>
      <c r="I173">
        <v>3.39649514525453</v>
      </c>
      <c r="J173">
        <v>9.0073287791952108</v>
      </c>
      <c r="K173">
        <v>3.1496959004759701</v>
      </c>
    </row>
    <row r="174" spans="1:11" x14ac:dyDescent="0.55000000000000004">
      <c r="A174">
        <v>33.799999999999997</v>
      </c>
      <c r="B174">
        <v>1.8208660444572999</v>
      </c>
      <c r="C174">
        <v>1.80423182731021</v>
      </c>
      <c r="D174">
        <v>2.8577148558330498</v>
      </c>
      <c r="H174">
        <v>33.799999999999997</v>
      </c>
      <c r="I174">
        <v>2.8780260568971201</v>
      </c>
      <c r="J174">
        <v>9.1492323554811907</v>
      </c>
      <c r="K174">
        <v>3.10368929470068</v>
      </c>
    </row>
    <row r="175" spans="1:11" x14ac:dyDescent="0.55000000000000004">
      <c r="A175">
        <v>34</v>
      </c>
      <c r="B175">
        <v>1.94448677925166</v>
      </c>
      <c r="C175">
        <v>1.6573331859153899</v>
      </c>
      <c r="D175">
        <v>3.03419394711623</v>
      </c>
      <c r="H175">
        <v>34</v>
      </c>
      <c r="I175">
        <v>3.8574834309017301</v>
      </c>
      <c r="J175">
        <v>9.0123923225348292</v>
      </c>
      <c r="K175">
        <v>3.5460635314625599</v>
      </c>
    </row>
    <row r="176" spans="1:11" x14ac:dyDescent="0.55000000000000004">
      <c r="A176">
        <v>34.200000000000003</v>
      </c>
      <c r="B176">
        <v>1.96140219157635</v>
      </c>
      <c r="C176">
        <v>1.77688308352947</v>
      </c>
      <c r="D176">
        <v>3.0981605444224098</v>
      </c>
      <c r="H176">
        <v>34.200000000000003</v>
      </c>
      <c r="I176">
        <v>3.2476504422369001</v>
      </c>
      <c r="J176">
        <v>8.5049798918338801</v>
      </c>
      <c r="K176">
        <v>3.35105810086637</v>
      </c>
    </row>
    <row r="177" spans="1:11" x14ac:dyDescent="0.55000000000000004">
      <c r="A177">
        <v>34.4</v>
      </c>
      <c r="B177">
        <v>1.9445505662346201</v>
      </c>
      <c r="C177">
        <v>1.7225357739595999</v>
      </c>
      <c r="D177">
        <v>3.1484050553966498</v>
      </c>
      <c r="H177">
        <v>34.4</v>
      </c>
      <c r="I177">
        <v>2.9531836657053501</v>
      </c>
      <c r="J177">
        <v>8.9368412237765096</v>
      </c>
      <c r="K177">
        <v>3.5003998581018698</v>
      </c>
    </row>
    <row r="178" spans="1:11" x14ac:dyDescent="0.55000000000000004">
      <c r="A178">
        <v>34.6</v>
      </c>
      <c r="B178">
        <v>2.05508014388294</v>
      </c>
      <c r="C178">
        <v>1.6847985878048599</v>
      </c>
      <c r="D178">
        <v>3.0542738265330298</v>
      </c>
      <c r="H178">
        <v>34.6</v>
      </c>
      <c r="I178">
        <v>3.0782436721706299</v>
      </c>
      <c r="J178">
        <v>8.9035798063106899</v>
      </c>
      <c r="K178">
        <v>4.1114502297731104</v>
      </c>
    </row>
    <row r="179" spans="1:11" x14ac:dyDescent="0.55000000000000004">
      <c r="A179">
        <v>34.799999999999997</v>
      </c>
      <c r="B179">
        <v>1.9762180055948699</v>
      </c>
      <c r="C179">
        <v>1.82828682253078</v>
      </c>
      <c r="D179">
        <v>2.9304780244417099</v>
      </c>
      <c r="H179">
        <v>34.799999999999997</v>
      </c>
      <c r="I179">
        <v>3.1169148425027702</v>
      </c>
      <c r="J179">
        <v>8.6800386201066502</v>
      </c>
      <c r="K179">
        <v>3.49972850265747</v>
      </c>
    </row>
    <row r="180" spans="1:11" x14ac:dyDescent="0.55000000000000004">
      <c r="A180">
        <v>35</v>
      </c>
      <c r="B180">
        <v>1.92190638480611</v>
      </c>
      <c r="C180">
        <v>1.7901488044978699</v>
      </c>
      <c r="D180">
        <v>3.2487698671036198</v>
      </c>
      <c r="H180">
        <v>35</v>
      </c>
      <c r="I180">
        <v>3.1611625855086198</v>
      </c>
      <c r="J180">
        <v>9.5860613182082393</v>
      </c>
      <c r="K180">
        <v>2.9541784053848699</v>
      </c>
    </row>
    <row r="181" spans="1:11" x14ac:dyDescent="0.55000000000000004">
      <c r="A181">
        <v>35.200000000000003</v>
      </c>
      <c r="B181">
        <v>1.83216328379323</v>
      </c>
      <c r="C181">
        <v>1.74270161672888</v>
      </c>
      <c r="D181">
        <v>2.9961917175430099</v>
      </c>
      <c r="H181">
        <v>35.200000000000003</v>
      </c>
      <c r="I181">
        <v>3.1271729285682999</v>
      </c>
      <c r="J181">
        <v>9.6546065046741205</v>
      </c>
      <c r="K181">
        <v>3.0540182504641402</v>
      </c>
    </row>
    <row r="182" spans="1:11" x14ac:dyDescent="0.55000000000000004">
      <c r="A182">
        <v>35.4</v>
      </c>
      <c r="B182">
        <v>1.92965119746185</v>
      </c>
      <c r="C182">
        <v>1.7060348539862999</v>
      </c>
      <c r="D182">
        <v>3.1090442942376102</v>
      </c>
      <c r="H182">
        <v>35.4</v>
      </c>
      <c r="I182">
        <v>3.3569881394143901</v>
      </c>
      <c r="J182">
        <v>8.5585620665051199</v>
      </c>
      <c r="K182">
        <v>3.4214648701455399</v>
      </c>
    </row>
    <row r="183" spans="1:11" x14ac:dyDescent="0.55000000000000004">
      <c r="A183">
        <v>35.6</v>
      </c>
      <c r="B183">
        <v>1.8497093744734201</v>
      </c>
      <c r="C183">
        <v>1.6488224506598701</v>
      </c>
      <c r="D183">
        <v>3.0989044906099399</v>
      </c>
      <c r="H183">
        <v>35.6</v>
      </c>
      <c r="I183">
        <v>3.2809819216718701</v>
      </c>
      <c r="J183">
        <v>7.7073353724531604</v>
      </c>
      <c r="K183">
        <v>3.4530101068626502</v>
      </c>
    </row>
    <row r="184" spans="1:11" x14ac:dyDescent="0.55000000000000004">
      <c r="A184">
        <v>35.799999999999997</v>
      </c>
      <c r="B184">
        <v>1.7868903743033799</v>
      </c>
      <c r="C184">
        <v>1.65923073818033</v>
      </c>
      <c r="D184">
        <v>2.8059376412094701</v>
      </c>
      <c r="H184">
        <v>35.799999999999997</v>
      </c>
      <c r="I184">
        <v>3.3424290151598499</v>
      </c>
      <c r="J184">
        <v>7.3543196136751199</v>
      </c>
      <c r="K184">
        <v>3.7309953117054899</v>
      </c>
    </row>
    <row r="185" spans="1:11" x14ac:dyDescent="0.55000000000000004">
      <c r="A185">
        <v>36</v>
      </c>
      <c r="B185">
        <v>1.8075913911544499</v>
      </c>
      <c r="C185">
        <v>1.8233513741680201</v>
      </c>
      <c r="D185">
        <v>3.2834724026191999</v>
      </c>
      <c r="H185">
        <v>36</v>
      </c>
      <c r="I185">
        <v>3.3245189943342499</v>
      </c>
      <c r="J185">
        <v>7.9946246571822499</v>
      </c>
      <c r="K185">
        <v>3.8354188071715698</v>
      </c>
    </row>
    <row r="186" spans="1:11" x14ac:dyDescent="0.55000000000000004">
      <c r="A186">
        <v>36.200000000000003</v>
      </c>
      <c r="B186">
        <v>1.8966082953855199</v>
      </c>
      <c r="C186">
        <v>1.93356816954776</v>
      </c>
      <c r="D186">
        <v>2.7810692632052301</v>
      </c>
      <c r="H186">
        <v>36.200000000000003</v>
      </c>
      <c r="I186">
        <v>3.0736954918757702</v>
      </c>
      <c r="J186">
        <v>7.5915341441906303</v>
      </c>
      <c r="K186">
        <v>3.9414288098400498</v>
      </c>
    </row>
    <row r="187" spans="1:11" x14ac:dyDescent="0.55000000000000004">
      <c r="A187">
        <v>36.4</v>
      </c>
      <c r="B187">
        <v>1.79616071192056</v>
      </c>
      <c r="C187">
        <v>1.7007808303312999</v>
      </c>
      <c r="D187">
        <v>2.6564024143980101</v>
      </c>
      <c r="H187">
        <v>36.4</v>
      </c>
      <c r="I187">
        <v>3.13285702166064</v>
      </c>
      <c r="J187">
        <v>7.6986755388151398</v>
      </c>
      <c r="K187">
        <v>3.45070848392221</v>
      </c>
    </row>
    <row r="188" spans="1:11" x14ac:dyDescent="0.55000000000000004">
      <c r="A188">
        <v>36.6</v>
      </c>
      <c r="B188">
        <v>1.9109503141655</v>
      </c>
      <c r="C188">
        <v>1.6476811544452801</v>
      </c>
      <c r="D188">
        <v>2.6092350930557799</v>
      </c>
      <c r="H188">
        <v>36.6</v>
      </c>
      <c r="I188">
        <v>3.2131234591914999</v>
      </c>
      <c r="J188">
        <v>7.5967105519236204</v>
      </c>
      <c r="K188">
        <v>3.1952260297056498</v>
      </c>
    </row>
    <row r="189" spans="1:11" x14ac:dyDescent="0.55000000000000004">
      <c r="A189">
        <v>36.799999999999997</v>
      </c>
      <c r="B189">
        <v>1.92441758235506</v>
      </c>
      <c r="C189">
        <v>1.78849959978438</v>
      </c>
      <c r="D189">
        <v>2.7746899056703702</v>
      </c>
      <c r="H189">
        <v>36.799999999999997</v>
      </c>
      <c r="I189">
        <v>3.17788659277159</v>
      </c>
      <c r="J189">
        <v>7.6801008620859896</v>
      </c>
      <c r="K189">
        <v>3.6920114297910098</v>
      </c>
    </row>
    <row r="190" spans="1:11" x14ac:dyDescent="0.55000000000000004">
      <c r="A190">
        <v>37</v>
      </c>
      <c r="B190">
        <v>1.88313905102794</v>
      </c>
      <c r="C190">
        <v>1.8392358556114501</v>
      </c>
      <c r="D190">
        <v>2.7764931442909</v>
      </c>
      <c r="H190">
        <v>37</v>
      </c>
      <c r="I190">
        <v>3.0708408727343199</v>
      </c>
      <c r="J190">
        <v>8.47976842189507</v>
      </c>
      <c r="K190">
        <v>3.08149108211542</v>
      </c>
    </row>
    <row r="191" spans="1:11" x14ac:dyDescent="0.55000000000000004">
      <c r="A191">
        <v>37.200000000000003</v>
      </c>
      <c r="B191">
        <v>1.9370492518603999</v>
      </c>
      <c r="C191">
        <v>1.8234961423917</v>
      </c>
      <c r="D191">
        <v>2.5604491660584601</v>
      </c>
      <c r="H191">
        <v>37.200000000000003</v>
      </c>
      <c r="I191">
        <v>3.5800775405057599</v>
      </c>
      <c r="J191">
        <v>9.1364549180486296</v>
      </c>
      <c r="K191">
        <v>3.4859120380253001</v>
      </c>
    </row>
    <row r="192" spans="1:11" x14ac:dyDescent="0.55000000000000004">
      <c r="A192">
        <v>37.4</v>
      </c>
      <c r="B192">
        <v>1.9351383543884799</v>
      </c>
      <c r="C192">
        <v>1.6186836161353699</v>
      </c>
      <c r="D192">
        <v>2.6350265582341099</v>
      </c>
      <c r="H192">
        <v>37.4</v>
      </c>
      <c r="I192">
        <v>3.4858711117148</v>
      </c>
      <c r="J192">
        <v>8.4559890420777304</v>
      </c>
      <c r="K192">
        <v>3.1057662886570099</v>
      </c>
    </row>
    <row r="193" spans="1:11" x14ac:dyDescent="0.55000000000000004">
      <c r="A193">
        <v>37.6</v>
      </c>
      <c r="B193">
        <v>1.84329285306705</v>
      </c>
      <c r="C193">
        <v>1.7012425832626601</v>
      </c>
      <c r="D193">
        <v>2.7502261457386799</v>
      </c>
      <c r="H193">
        <v>37.6</v>
      </c>
      <c r="I193">
        <v>3.6255988457725898</v>
      </c>
      <c r="J193">
        <v>9.30304906262276</v>
      </c>
      <c r="K193">
        <v>3.2308321766150598</v>
      </c>
    </row>
    <row r="194" spans="1:11" x14ac:dyDescent="0.55000000000000004">
      <c r="A194">
        <v>37.799999999999997</v>
      </c>
      <c r="B194">
        <v>2.0250465678096301</v>
      </c>
      <c r="C194">
        <v>1.8053729366867799</v>
      </c>
      <c r="D194">
        <v>2.9306011311764899</v>
      </c>
      <c r="H194">
        <v>37.799999999999997</v>
      </c>
      <c r="I194">
        <v>3.5060401880869798</v>
      </c>
      <c r="J194">
        <v>8.3819670273184794</v>
      </c>
      <c r="K194">
        <v>3.2320613743396098</v>
      </c>
    </row>
    <row r="195" spans="1:11" x14ac:dyDescent="0.55000000000000004">
      <c r="A195">
        <v>38</v>
      </c>
      <c r="B195">
        <v>1.9587715527595599</v>
      </c>
      <c r="C195">
        <v>1.77456160447878</v>
      </c>
      <c r="D195">
        <v>2.9475169389521798</v>
      </c>
      <c r="H195">
        <v>38</v>
      </c>
      <c r="I195">
        <v>3.4775985981379298</v>
      </c>
      <c r="J195">
        <v>8.7246806517819397</v>
      </c>
      <c r="K195">
        <v>3.3599905498855902</v>
      </c>
    </row>
    <row r="196" spans="1:11" x14ac:dyDescent="0.55000000000000004">
      <c r="A196">
        <v>38.200000000000003</v>
      </c>
      <c r="B196">
        <v>1.99844325472942</v>
      </c>
      <c r="C196">
        <v>2.0010154494768</v>
      </c>
      <c r="D196">
        <v>2.5815690262745399</v>
      </c>
      <c r="H196">
        <v>38.200000000000003</v>
      </c>
      <c r="I196">
        <v>3.1366483413704298</v>
      </c>
      <c r="J196">
        <v>8.7232951599019</v>
      </c>
      <c r="K196">
        <v>3.5109566906875398</v>
      </c>
    </row>
    <row r="197" spans="1:11" x14ac:dyDescent="0.55000000000000004">
      <c r="A197">
        <v>38.4</v>
      </c>
      <c r="B197">
        <v>1.9674632352016901</v>
      </c>
      <c r="C197">
        <v>1.9958702489976301</v>
      </c>
      <c r="D197">
        <v>2.6799537469316199</v>
      </c>
      <c r="H197">
        <v>38.4</v>
      </c>
      <c r="I197">
        <v>3.19351323524964</v>
      </c>
      <c r="J197">
        <v>8.6324540356809099</v>
      </c>
      <c r="K197">
        <v>3.1288586823572802</v>
      </c>
    </row>
    <row r="198" spans="1:11" x14ac:dyDescent="0.55000000000000004">
      <c r="A198">
        <v>38.6</v>
      </c>
      <c r="B198">
        <v>2.0498581711886299</v>
      </c>
      <c r="C198">
        <v>1.90041430053372</v>
      </c>
      <c r="D198">
        <v>2.5938939136060499</v>
      </c>
      <c r="H198">
        <v>38.6</v>
      </c>
      <c r="I198">
        <v>3.0309081253088199</v>
      </c>
      <c r="J198">
        <v>8.5682084220277801</v>
      </c>
      <c r="K198">
        <v>3.1476729956324099</v>
      </c>
    </row>
    <row r="199" spans="1:11" x14ac:dyDescent="0.55000000000000004">
      <c r="A199">
        <v>38.799999999999997</v>
      </c>
      <c r="B199">
        <v>2.0562811452051699</v>
      </c>
      <c r="C199">
        <v>1.97901294952962</v>
      </c>
      <c r="D199">
        <v>2.8821197305184101</v>
      </c>
      <c r="H199">
        <v>38.799999999999997</v>
      </c>
      <c r="I199">
        <v>3.24528284276606</v>
      </c>
      <c r="J199">
        <v>8.74735174370322</v>
      </c>
      <c r="K199">
        <v>3.6526547783190799</v>
      </c>
    </row>
    <row r="200" spans="1:11" x14ac:dyDescent="0.55000000000000004">
      <c r="A200">
        <v>39</v>
      </c>
      <c r="B200">
        <v>1.86203322486197</v>
      </c>
      <c r="C200">
        <v>1.75040074931471</v>
      </c>
      <c r="D200">
        <v>2.6846144678868802</v>
      </c>
      <c r="H200">
        <v>39</v>
      </c>
      <c r="I200">
        <v>2.9718939875659598</v>
      </c>
      <c r="J200">
        <v>8.9101576962219298</v>
      </c>
      <c r="K200">
        <v>3.6321350667763301</v>
      </c>
    </row>
    <row r="201" spans="1:11" x14ac:dyDescent="0.55000000000000004">
      <c r="A201">
        <v>39.200000000000003</v>
      </c>
      <c r="B201">
        <v>1.9205656500845301</v>
      </c>
      <c r="C201">
        <v>1.88458409561831</v>
      </c>
      <c r="D201">
        <v>3.17499977433499</v>
      </c>
      <c r="H201">
        <v>39.200000000000003</v>
      </c>
      <c r="I201">
        <v>2.6762575162717801</v>
      </c>
      <c r="J201">
        <v>8.8284733500927892</v>
      </c>
      <c r="K201">
        <v>3.4884104043583202</v>
      </c>
    </row>
    <row r="202" spans="1:11" x14ac:dyDescent="0.55000000000000004">
      <c r="A202">
        <v>39.4</v>
      </c>
      <c r="B202">
        <v>1.8713281367260599</v>
      </c>
      <c r="C202">
        <v>1.8159592186595499</v>
      </c>
      <c r="D202">
        <v>3.1414463325716402</v>
      </c>
      <c r="H202">
        <v>39.4</v>
      </c>
      <c r="I202">
        <v>3.13826503220734</v>
      </c>
      <c r="J202">
        <v>8.5158470449653105</v>
      </c>
      <c r="K202">
        <v>3.3575715006902702</v>
      </c>
    </row>
    <row r="203" spans="1:11" x14ac:dyDescent="0.55000000000000004">
      <c r="A203">
        <v>39.6</v>
      </c>
      <c r="B203">
        <v>1.9867118448271299</v>
      </c>
      <c r="C203">
        <v>1.72219073438415</v>
      </c>
      <c r="D203">
        <v>3.1054288398949801</v>
      </c>
      <c r="H203">
        <v>39.6</v>
      </c>
      <c r="I203">
        <v>3.2284599277447601</v>
      </c>
      <c r="J203">
        <v>8.3241570997659995</v>
      </c>
      <c r="K203">
        <v>2.97924345650629</v>
      </c>
    </row>
    <row r="204" spans="1:11" x14ac:dyDescent="0.55000000000000004">
      <c r="A204">
        <v>39.799999999999997</v>
      </c>
      <c r="B204">
        <v>1.81478167762119</v>
      </c>
      <c r="C204">
        <v>1.85922836837518</v>
      </c>
      <c r="D204">
        <v>3.09097127078793</v>
      </c>
      <c r="H204">
        <v>39.799999999999997</v>
      </c>
      <c r="I204">
        <v>2.9518608603495999</v>
      </c>
      <c r="J204">
        <v>8.6359880506589999</v>
      </c>
      <c r="K204">
        <v>3.0830678979756798</v>
      </c>
    </row>
    <row r="205" spans="1:11" x14ac:dyDescent="0.55000000000000004">
      <c r="A205">
        <v>40</v>
      </c>
      <c r="B205">
        <v>1.6745866787775401</v>
      </c>
      <c r="C205">
        <v>1.71886626557831</v>
      </c>
      <c r="D205">
        <v>3.0661289380249599</v>
      </c>
      <c r="H205">
        <v>40</v>
      </c>
      <c r="I205">
        <v>3.2035204261256198</v>
      </c>
      <c r="J205">
        <v>8.1471596791391292</v>
      </c>
      <c r="K205">
        <v>3.0661781035307798</v>
      </c>
    </row>
    <row r="206" spans="1:11" x14ac:dyDescent="0.55000000000000004">
      <c r="A206">
        <v>40.200000000000003</v>
      </c>
      <c r="B206">
        <v>1.7380803183648299</v>
      </c>
      <c r="C206">
        <v>1.7975819251898899</v>
      </c>
      <c r="D206">
        <v>3.2559084127113498</v>
      </c>
      <c r="H206">
        <v>40.200000000000003</v>
      </c>
      <c r="I206">
        <v>3.6129526686161899</v>
      </c>
      <c r="J206">
        <v>8.2314006820934296</v>
      </c>
      <c r="K206">
        <v>3.2752087426955598</v>
      </c>
    </row>
    <row r="207" spans="1:11" x14ac:dyDescent="0.55000000000000004">
      <c r="A207">
        <v>40.4</v>
      </c>
      <c r="B207">
        <v>1.86350868236803</v>
      </c>
      <c r="C207">
        <v>1.9373553742602301</v>
      </c>
      <c r="D207">
        <v>2.92305151956882</v>
      </c>
      <c r="H207">
        <v>40.4</v>
      </c>
      <c r="I207">
        <v>3.2044083167771702</v>
      </c>
      <c r="J207">
        <v>8.83077043458505</v>
      </c>
      <c r="K207">
        <v>3.1951666230104498</v>
      </c>
    </row>
    <row r="208" spans="1:11" x14ac:dyDescent="0.55000000000000004">
      <c r="A208">
        <v>40.6</v>
      </c>
      <c r="B208">
        <v>1.85191118745085</v>
      </c>
      <c r="C208">
        <v>1.7713596460230701</v>
      </c>
      <c r="D208">
        <v>3.3266232212314502</v>
      </c>
      <c r="H208">
        <v>40.6</v>
      </c>
      <c r="I208">
        <v>2.92211508728909</v>
      </c>
      <c r="J208">
        <v>7.7796663146327099</v>
      </c>
      <c r="K208">
        <v>3.1810273117869001</v>
      </c>
    </row>
    <row r="209" spans="1:11" x14ac:dyDescent="0.55000000000000004">
      <c r="A209">
        <v>40.799999999999997</v>
      </c>
      <c r="B209">
        <v>2.0514120092727399</v>
      </c>
      <c r="C209">
        <v>1.7672334629248001</v>
      </c>
      <c r="D209">
        <v>2.7065420099853701</v>
      </c>
      <c r="H209">
        <v>40.799999999999997</v>
      </c>
      <c r="I209">
        <v>3.5351481412352799</v>
      </c>
      <c r="J209">
        <v>8.20334247446071</v>
      </c>
      <c r="K209">
        <v>3.4158388854569801</v>
      </c>
    </row>
    <row r="210" spans="1:11" x14ac:dyDescent="0.55000000000000004">
      <c r="A210">
        <v>41</v>
      </c>
      <c r="B210">
        <v>1.8083382383576501</v>
      </c>
      <c r="C210">
        <v>1.7290031592741599</v>
      </c>
      <c r="D210">
        <v>2.7185973854173899</v>
      </c>
      <c r="H210">
        <v>41</v>
      </c>
      <c r="I210">
        <v>3.4731083153999398</v>
      </c>
      <c r="J210">
        <v>8.2301178137521909</v>
      </c>
      <c r="K210">
        <v>2.8909227968232698</v>
      </c>
    </row>
    <row r="211" spans="1:11" x14ac:dyDescent="0.55000000000000004">
      <c r="A211">
        <v>41.2</v>
      </c>
      <c r="B211">
        <v>1.79876185235134</v>
      </c>
      <c r="C211">
        <v>1.88592989078636</v>
      </c>
      <c r="D211">
        <v>2.68905216880664</v>
      </c>
      <c r="H211">
        <v>41.2</v>
      </c>
      <c r="I211">
        <v>3.1332115390893001</v>
      </c>
      <c r="J211">
        <v>8.2472001301554094</v>
      </c>
      <c r="K211">
        <v>3.9066720887520101</v>
      </c>
    </row>
    <row r="212" spans="1:11" x14ac:dyDescent="0.55000000000000004">
      <c r="A212">
        <v>41.4</v>
      </c>
      <c r="B212">
        <v>2.0139753428731901</v>
      </c>
      <c r="C212">
        <v>1.83352902379245</v>
      </c>
      <c r="D212">
        <v>2.9360119254033998</v>
      </c>
      <c r="H212">
        <v>41.4</v>
      </c>
      <c r="I212">
        <v>3.19648538260792</v>
      </c>
      <c r="J212">
        <v>9.0699663951609892</v>
      </c>
      <c r="K212">
        <v>3.6024954246943599</v>
      </c>
    </row>
    <row r="213" spans="1:11" x14ac:dyDescent="0.55000000000000004">
      <c r="A213">
        <v>41.6</v>
      </c>
      <c r="B213">
        <v>1.85992763602069</v>
      </c>
      <c r="C213">
        <v>1.62913608445031</v>
      </c>
      <c r="D213">
        <v>2.9662321093541602</v>
      </c>
      <c r="H213">
        <v>41.6</v>
      </c>
      <c r="I213">
        <v>3.1946105425406999</v>
      </c>
      <c r="J213">
        <v>8.7346730024709398</v>
      </c>
      <c r="K213">
        <v>3.5635169644402902</v>
      </c>
    </row>
    <row r="214" spans="1:11" x14ac:dyDescent="0.55000000000000004">
      <c r="A214">
        <v>41.8</v>
      </c>
      <c r="B214">
        <v>1.62058391030247</v>
      </c>
      <c r="C214">
        <v>1.6212799498517401</v>
      </c>
      <c r="D214">
        <v>2.7707179977824601</v>
      </c>
      <c r="H214">
        <v>41.8</v>
      </c>
      <c r="I214">
        <v>3.0771931524747602</v>
      </c>
      <c r="J214">
        <v>9.0004442025150695</v>
      </c>
      <c r="K214">
        <v>3.1394753447190902</v>
      </c>
    </row>
    <row r="215" spans="1:11" x14ac:dyDescent="0.55000000000000004">
      <c r="A215">
        <v>42</v>
      </c>
      <c r="B215">
        <v>1.7448633669039999</v>
      </c>
      <c r="C215">
        <v>1.63909929661578</v>
      </c>
      <c r="D215">
        <v>3.0782974079433498</v>
      </c>
      <c r="H215">
        <v>42</v>
      </c>
      <c r="I215">
        <v>3.2654302269362798</v>
      </c>
      <c r="J215">
        <v>8.7773579358472293</v>
      </c>
      <c r="K215">
        <v>2.5653679067202502</v>
      </c>
    </row>
    <row r="216" spans="1:11" x14ac:dyDescent="0.55000000000000004">
      <c r="A216">
        <v>42.2</v>
      </c>
      <c r="B216">
        <v>1.8526626935810699</v>
      </c>
      <c r="C216">
        <v>1.7197729978085601</v>
      </c>
      <c r="D216">
        <v>2.8541003900275901</v>
      </c>
      <c r="H216">
        <v>42.2</v>
      </c>
      <c r="I216">
        <v>2.7386714189709398</v>
      </c>
      <c r="J216">
        <v>8.9139461645316196</v>
      </c>
      <c r="K216">
        <v>3.0913020247943499</v>
      </c>
    </row>
    <row r="217" spans="1:11" x14ac:dyDescent="0.55000000000000004">
      <c r="A217">
        <v>42.4</v>
      </c>
      <c r="B217">
        <v>1.9445824341359299</v>
      </c>
      <c r="C217">
        <v>1.9585937195315499</v>
      </c>
      <c r="D217">
        <v>2.9667085654134402</v>
      </c>
      <c r="H217">
        <v>42.4</v>
      </c>
      <c r="I217">
        <v>3.84823102605759</v>
      </c>
      <c r="J217">
        <v>8.9040075068949598</v>
      </c>
      <c r="K217">
        <v>2.9268572039221499</v>
      </c>
    </row>
    <row r="218" spans="1:11" x14ac:dyDescent="0.55000000000000004">
      <c r="A218">
        <v>42.6</v>
      </c>
      <c r="B218">
        <v>1.90369820458214</v>
      </c>
      <c r="C218">
        <v>1.92922359418024</v>
      </c>
      <c r="D218">
        <v>3.2063285458031601</v>
      </c>
      <c r="H218">
        <v>42.6</v>
      </c>
      <c r="I218">
        <v>3.5657152061293802</v>
      </c>
      <c r="J218">
        <v>9.1078919950546098</v>
      </c>
      <c r="K218">
        <v>3.2194142732645199</v>
      </c>
    </row>
    <row r="219" spans="1:11" x14ac:dyDescent="0.55000000000000004">
      <c r="A219">
        <v>42.8</v>
      </c>
      <c r="B219">
        <v>1.96409915565924</v>
      </c>
      <c r="C219">
        <v>1.6201323909202501</v>
      </c>
      <c r="D219">
        <v>3.3483773734686602</v>
      </c>
      <c r="H219">
        <v>42.8</v>
      </c>
      <c r="I219">
        <v>3.4516359130836398</v>
      </c>
      <c r="J219">
        <v>8.930476971209</v>
      </c>
      <c r="K219">
        <v>2.6601090489656798</v>
      </c>
    </row>
    <row r="220" spans="1:11" x14ac:dyDescent="0.55000000000000004">
      <c r="A220">
        <v>43</v>
      </c>
      <c r="B220">
        <v>2.0817864206948999</v>
      </c>
      <c r="C220">
        <v>1.8347892635473899</v>
      </c>
      <c r="D220">
        <v>3.1509186940098499</v>
      </c>
      <c r="H220">
        <v>43</v>
      </c>
      <c r="I220">
        <v>3.7512407289950902</v>
      </c>
      <c r="J220">
        <v>8.75947872056196</v>
      </c>
      <c r="K220">
        <v>2.5205291985675</v>
      </c>
    </row>
    <row r="221" spans="1:11" x14ac:dyDescent="0.55000000000000004">
      <c r="A221">
        <v>43.2</v>
      </c>
      <c r="B221">
        <v>1.8842926143529299</v>
      </c>
      <c r="C221">
        <v>1.6200896841760599</v>
      </c>
      <c r="D221">
        <v>3.4828571826466201</v>
      </c>
      <c r="H221">
        <v>43.2</v>
      </c>
      <c r="I221">
        <v>3.6166912657215402</v>
      </c>
      <c r="J221">
        <v>9.6090010489253608</v>
      </c>
      <c r="K221">
        <v>3.3170523641739602</v>
      </c>
    </row>
    <row r="222" spans="1:11" x14ac:dyDescent="0.55000000000000004">
      <c r="A222">
        <v>43.4</v>
      </c>
      <c r="B222">
        <v>2.0057386044345402</v>
      </c>
      <c r="C222">
        <v>1.74961126920229</v>
      </c>
      <c r="D222">
        <v>3.12621823680306</v>
      </c>
      <c r="H222">
        <v>43.4</v>
      </c>
      <c r="I222">
        <v>3.8753117898874399</v>
      </c>
      <c r="J222">
        <v>8.2910843659678601</v>
      </c>
      <c r="K222">
        <v>3.3689310110338302</v>
      </c>
    </row>
    <row r="223" spans="1:11" x14ac:dyDescent="0.55000000000000004">
      <c r="A223">
        <v>43.6</v>
      </c>
      <c r="B223">
        <v>2.10997361143172</v>
      </c>
      <c r="C223">
        <v>1.80269703630652</v>
      </c>
      <c r="D223">
        <v>2.8263746597736201</v>
      </c>
      <c r="H223">
        <v>43.6</v>
      </c>
      <c r="I223">
        <v>4.3459134426501898</v>
      </c>
      <c r="J223">
        <v>8.5726889178643795</v>
      </c>
      <c r="K223">
        <v>3.2329764456237098</v>
      </c>
    </row>
    <row r="224" spans="1:11" x14ac:dyDescent="0.55000000000000004">
      <c r="A224">
        <v>43.8</v>
      </c>
      <c r="B224">
        <v>2.0655617491931402</v>
      </c>
      <c r="C224">
        <v>1.7732967204755801</v>
      </c>
      <c r="D224">
        <v>2.9818955090594899</v>
      </c>
      <c r="H224">
        <v>43.8</v>
      </c>
      <c r="I224">
        <v>4.6575447620318302</v>
      </c>
      <c r="J224">
        <v>9.4694081416267508</v>
      </c>
      <c r="K224">
        <v>3.5696221545156401</v>
      </c>
    </row>
    <row r="225" spans="1:11" x14ac:dyDescent="0.55000000000000004">
      <c r="A225">
        <v>44</v>
      </c>
      <c r="B225">
        <v>1.9993210804256101</v>
      </c>
      <c r="C225">
        <v>1.77722262748754</v>
      </c>
      <c r="D225">
        <v>2.92820284211072</v>
      </c>
      <c r="H225">
        <v>44</v>
      </c>
      <c r="I225">
        <v>4.2199425592942097</v>
      </c>
      <c r="J225">
        <v>8.9699212849623802</v>
      </c>
      <c r="K225">
        <v>3.1446502760174999</v>
      </c>
    </row>
    <row r="226" spans="1:11" x14ac:dyDescent="0.55000000000000004">
      <c r="A226">
        <v>44.2</v>
      </c>
      <c r="B226">
        <v>2.0116176630204099</v>
      </c>
      <c r="C226">
        <v>1.7361178785415801</v>
      </c>
      <c r="D226">
        <v>3.0677420213553099</v>
      </c>
      <c r="H226">
        <v>44.2</v>
      </c>
      <c r="I226">
        <v>4.6701926273706498</v>
      </c>
      <c r="J226">
        <v>7.9357794632863898</v>
      </c>
      <c r="K226">
        <v>3.4740546256533</v>
      </c>
    </row>
    <row r="227" spans="1:11" x14ac:dyDescent="0.55000000000000004">
      <c r="A227">
        <v>44.4</v>
      </c>
      <c r="B227">
        <v>2.4991576615762501</v>
      </c>
      <c r="C227">
        <v>1.8859133570723701</v>
      </c>
      <c r="D227">
        <v>3.2704377281155299</v>
      </c>
      <c r="H227">
        <v>44.4</v>
      </c>
      <c r="I227">
        <v>4.4818420144533402</v>
      </c>
      <c r="J227">
        <v>8.0279019568520091</v>
      </c>
      <c r="K227">
        <v>2.8825704183376999</v>
      </c>
    </row>
    <row r="228" spans="1:11" x14ac:dyDescent="0.55000000000000004">
      <c r="A228">
        <v>44.6</v>
      </c>
      <c r="B228">
        <v>2.2092532069076398</v>
      </c>
      <c r="C228">
        <v>2.1693100367649198</v>
      </c>
      <c r="D228">
        <v>3.05784477617429</v>
      </c>
      <c r="H228">
        <v>44.6</v>
      </c>
      <c r="I228">
        <v>5.6689222790663001</v>
      </c>
      <c r="J228">
        <v>6.5400448936002302</v>
      </c>
      <c r="K228">
        <v>2.8601829100787302</v>
      </c>
    </row>
    <row r="229" spans="1:11" x14ac:dyDescent="0.55000000000000004">
      <c r="A229">
        <v>44.8</v>
      </c>
      <c r="B229">
        <v>2.1492379476335399</v>
      </c>
      <c r="C229">
        <v>2.1136176765644499</v>
      </c>
      <c r="D229">
        <v>3.2437832016278998</v>
      </c>
      <c r="H229">
        <v>44.8</v>
      </c>
      <c r="I229">
        <v>5.4174425922050604</v>
      </c>
      <c r="J229">
        <v>8.5699115504387198</v>
      </c>
      <c r="K229">
        <v>2.70992906641523</v>
      </c>
    </row>
    <row r="230" spans="1:11" x14ac:dyDescent="0.55000000000000004">
      <c r="A230">
        <v>45</v>
      </c>
      <c r="B230">
        <v>2.1080231020692399</v>
      </c>
      <c r="C230">
        <v>1.9309112131578201</v>
      </c>
      <c r="D230">
        <v>3.4131836316009001</v>
      </c>
      <c r="H230">
        <v>45</v>
      </c>
      <c r="I230">
        <v>5.7658656735120299</v>
      </c>
      <c r="J230">
        <v>9.3764368110576193</v>
      </c>
      <c r="K230">
        <v>3.03970246315204</v>
      </c>
    </row>
    <row r="231" spans="1:11" x14ac:dyDescent="0.55000000000000004">
      <c r="A231">
        <v>45.2</v>
      </c>
      <c r="B231">
        <v>1.9395028215854699</v>
      </c>
      <c r="C231">
        <v>1.8689329683656899</v>
      </c>
      <c r="D231">
        <v>2.9380873523294202</v>
      </c>
      <c r="H231">
        <v>45.2</v>
      </c>
      <c r="I231">
        <v>5.6967336821972498</v>
      </c>
      <c r="J231">
        <v>8.4352573475066901</v>
      </c>
      <c r="K231">
        <v>3.1140370534897901</v>
      </c>
    </row>
    <row r="232" spans="1:11" x14ac:dyDescent="0.55000000000000004">
      <c r="A232">
        <v>45.4</v>
      </c>
      <c r="B232">
        <v>1.9145041883984899</v>
      </c>
      <c r="C232">
        <v>1.97967659848271</v>
      </c>
      <c r="D232">
        <v>3.21230340354166</v>
      </c>
      <c r="H232">
        <v>45.4</v>
      </c>
      <c r="I232">
        <v>6.3486001841634101</v>
      </c>
      <c r="J232">
        <v>8.6874600114165901</v>
      </c>
      <c r="K232">
        <v>3.3785626457048199</v>
      </c>
    </row>
    <row r="233" spans="1:11" x14ac:dyDescent="0.55000000000000004">
      <c r="A233">
        <v>45.6</v>
      </c>
      <c r="B233">
        <v>1.97382262731351</v>
      </c>
      <c r="C233">
        <v>1.8931506696606599</v>
      </c>
      <c r="D233">
        <v>3.39868441718966</v>
      </c>
      <c r="H233">
        <v>45.6</v>
      </c>
      <c r="I233">
        <v>6.6272891835740397</v>
      </c>
      <c r="J233">
        <v>10.122415072204401</v>
      </c>
      <c r="K233">
        <v>3.2555122129690601</v>
      </c>
    </row>
    <row r="234" spans="1:11" x14ac:dyDescent="0.55000000000000004">
      <c r="A234">
        <v>45.8</v>
      </c>
      <c r="B234">
        <v>2.1284963433688602</v>
      </c>
      <c r="C234">
        <v>1.7699375960952</v>
      </c>
      <c r="D234">
        <v>3.0789796992582601</v>
      </c>
      <c r="H234">
        <v>45.8</v>
      </c>
      <c r="I234">
        <v>6.9711713495217698</v>
      </c>
      <c r="J234">
        <v>9.3287316354472605</v>
      </c>
      <c r="K234">
        <v>3.0539875203456801</v>
      </c>
    </row>
    <row r="235" spans="1:11" x14ac:dyDescent="0.55000000000000004">
      <c r="A235">
        <v>46</v>
      </c>
      <c r="B235">
        <v>2.1666979759033702</v>
      </c>
      <c r="C235">
        <v>1.7834095591971699</v>
      </c>
      <c r="D235">
        <v>3.09642426220248</v>
      </c>
      <c r="H235">
        <v>46</v>
      </c>
      <c r="I235">
        <v>6.5764615446893897</v>
      </c>
      <c r="J235">
        <v>9.1198229599256795</v>
      </c>
      <c r="K235">
        <v>2.96642100286557</v>
      </c>
    </row>
    <row r="236" spans="1:11" x14ac:dyDescent="0.55000000000000004">
      <c r="A236">
        <v>46.2</v>
      </c>
      <c r="B236">
        <v>2.1651363780083099</v>
      </c>
      <c r="C236">
        <v>1.76433397323452</v>
      </c>
      <c r="D236">
        <v>3.0262851451196902</v>
      </c>
      <c r="H236">
        <v>46.2</v>
      </c>
      <c r="I236">
        <v>6.3726547487756102</v>
      </c>
      <c r="J236">
        <v>8.3523402641426099</v>
      </c>
      <c r="K236">
        <v>3.1046275056950701</v>
      </c>
    </row>
    <row r="237" spans="1:11" x14ac:dyDescent="0.55000000000000004">
      <c r="A237">
        <v>46.4</v>
      </c>
      <c r="B237">
        <v>2.3535541321081199</v>
      </c>
      <c r="C237">
        <v>1.97401134776931</v>
      </c>
      <c r="D237">
        <v>2.9542171158430701</v>
      </c>
      <c r="H237">
        <v>46.4</v>
      </c>
      <c r="I237">
        <v>6.9823569736078603</v>
      </c>
      <c r="J237">
        <v>8.1248733251626994</v>
      </c>
      <c r="K237">
        <v>3.0131279818257801</v>
      </c>
    </row>
    <row r="238" spans="1:11" x14ac:dyDescent="0.55000000000000004">
      <c r="A238">
        <v>46.6</v>
      </c>
      <c r="B238">
        <v>2.18966403735919</v>
      </c>
      <c r="C238">
        <v>1.9822599822128799</v>
      </c>
      <c r="D238">
        <v>2.8668865066254101</v>
      </c>
      <c r="H238">
        <v>46.6</v>
      </c>
      <c r="I238">
        <v>6.6624370825538204</v>
      </c>
      <c r="J238">
        <v>8.1681265040197406</v>
      </c>
      <c r="K238">
        <v>3.3502789123056398</v>
      </c>
    </row>
    <row r="239" spans="1:11" x14ac:dyDescent="0.55000000000000004">
      <c r="A239">
        <v>46.8</v>
      </c>
      <c r="B239">
        <v>2.1278131226710002</v>
      </c>
      <c r="C239">
        <v>2.2921286290391598</v>
      </c>
      <c r="D239">
        <v>3.2075665433192202</v>
      </c>
      <c r="H239">
        <v>46.8</v>
      </c>
      <c r="I239">
        <v>6.6854347099103704</v>
      </c>
      <c r="J239">
        <v>8.1434133437131297</v>
      </c>
      <c r="K239">
        <v>3.6513503233828799</v>
      </c>
    </row>
    <row r="240" spans="1:11" x14ac:dyDescent="0.55000000000000004">
      <c r="A240">
        <v>47</v>
      </c>
      <c r="B240">
        <v>2.13108616208237</v>
      </c>
      <c r="C240">
        <v>1.95823015114216</v>
      </c>
      <c r="D240">
        <v>2.81597342300992</v>
      </c>
      <c r="H240">
        <v>47</v>
      </c>
      <c r="I240">
        <v>6.7143141604482697</v>
      </c>
      <c r="J240">
        <v>8.4466327244927104</v>
      </c>
      <c r="K240">
        <v>3.4303743718922899</v>
      </c>
    </row>
    <row r="241" spans="1:11" x14ac:dyDescent="0.55000000000000004">
      <c r="A241">
        <v>47.2</v>
      </c>
      <c r="B241">
        <v>2.2112190351040102</v>
      </c>
      <c r="C241">
        <v>1.82060931505945</v>
      </c>
      <c r="D241">
        <v>2.8462232482002601</v>
      </c>
      <c r="H241">
        <v>47.2</v>
      </c>
      <c r="I241">
        <v>6.6401288416807098</v>
      </c>
      <c r="J241">
        <v>8.9330905548283095</v>
      </c>
      <c r="K241">
        <v>3.47439000286098</v>
      </c>
    </row>
    <row r="242" spans="1:11" x14ac:dyDescent="0.55000000000000004">
      <c r="A242">
        <v>47.4</v>
      </c>
      <c r="B242">
        <v>2.1793981309470198</v>
      </c>
      <c r="C242">
        <v>1.8921962545723301</v>
      </c>
      <c r="D242">
        <v>3.04877011484768</v>
      </c>
      <c r="H242">
        <v>47.4</v>
      </c>
      <c r="I242">
        <v>7.0273185609526596</v>
      </c>
      <c r="J242">
        <v>7.4213308441626804</v>
      </c>
      <c r="K242">
        <v>3.1638061485592499</v>
      </c>
    </row>
    <row r="243" spans="1:11" x14ac:dyDescent="0.55000000000000004">
      <c r="A243">
        <v>47.6</v>
      </c>
      <c r="B243">
        <v>1.95143417842114</v>
      </c>
      <c r="C243">
        <v>1.60451935997284</v>
      </c>
      <c r="D243">
        <v>2.9401339748635298</v>
      </c>
      <c r="H243">
        <v>47.6</v>
      </c>
      <c r="I243">
        <v>6.7510100601598699</v>
      </c>
      <c r="J243">
        <v>6.3671746926542401</v>
      </c>
      <c r="K243">
        <v>2.9443034208327199</v>
      </c>
    </row>
    <row r="244" spans="1:11" x14ac:dyDescent="0.55000000000000004">
      <c r="A244">
        <v>47.8</v>
      </c>
      <c r="B244">
        <v>1.9117246844678299</v>
      </c>
      <c r="C244">
        <v>1.61189188010075</v>
      </c>
      <c r="D244">
        <v>3.2238179840928902</v>
      </c>
      <c r="H244">
        <v>47.8</v>
      </c>
      <c r="I244">
        <v>7.5042029386892404</v>
      </c>
      <c r="J244">
        <v>5.5824375508928901</v>
      </c>
      <c r="K244">
        <v>3.2905730102417201</v>
      </c>
    </row>
    <row r="245" spans="1:11" x14ac:dyDescent="0.55000000000000004">
      <c r="A245">
        <v>48</v>
      </c>
      <c r="B245">
        <v>1.9764897925848</v>
      </c>
      <c r="C245">
        <v>1.6213158719288301</v>
      </c>
      <c r="D245">
        <v>3.0117995170254299</v>
      </c>
      <c r="H245">
        <v>48</v>
      </c>
      <c r="I245">
        <v>6.3691774314737799</v>
      </c>
      <c r="J245">
        <v>6.1661320639072601</v>
      </c>
      <c r="K245">
        <v>3.3939681209986001</v>
      </c>
    </row>
    <row r="246" spans="1:11" x14ac:dyDescent="0.55000000000000004">
      <c r="A246">
        <v>48.2</v>
      </c>
      <c r="B246">
        <v>1.8479926169821801</v>
      </c>
      <c r="C246">
        <v>2.07896513762251</v>
      </c>
      <c r="D246">
        <v>3.0679344486159201</v>
      </c>
      <c r="H246">
        <v>48.2</v>
      </c>
      <c r="I246">
        <v>7.2483212558193104</v>
      </c>
      <c r="J246">
        <v>6.4054709415204902</v>
      </c>
      <c r="K246">
        <v>3.4762839782813599</v>
      </c>
    </row>
    <row r="247" spans="1:11" x14ac:dyDescent="0.55000000000000004">
      <c r="A247">
        <v>48.4</v>
      </c>
      <c r="B247">
        <v>1.96835177718342</v>
      </c>
      <c r="C247">
        <v>1.8883734997768</v>
      </c>
      <c r="D247">
        <v>3.1650932297955601</v>
      </c>
      <c r="H247">
        <v>48.4</v>
      </c>
      <c r="I247">
        <v>7.3731347925656596</v>
      </c>
      <c r="J247">
        <v>5.1996808428932697</v>
      </c>
      <c r="K247">
        <v>3.17803317358474</v>
      </c>
    </row>
    <row r="248" spans="1:11" x14ac:dyDescent="0.55000000000000004">
      <c r="A248">
        <v>48.6</v>
      </c>
      <c r="B248">
        <v>1.95810728330582</v>
      </c>
      <c r="C248">
        <v>1.82199111673448</v>
      </c>
      <c r="D248">
        <v>3.0244689050598401</v>
      </c>
      <c r="H248">
        <v>48.6</v>
      </c>
      <c r="I248">
        <v>6.8192481051265501</v>
      </c>
      <c r="J248">
        <v>6.3477737523826603</v>
      </c>
      <c r="K248">
        <v>2.98259536501791</v>
      </c>
    </row>
    <row r="249" spans="1:11" x14ac:dyDescent="0.55000000000000004">
      <c r="A249">
        <v>48.8</v>
      </c>
      <c r="B249">
        <v>2.0783743943494599</v>
      </c>
      <c r="C249">
        <v>1.6717303364918099</v>
      </c>
      <c r="D249">
        <v>3.1617291649063501</v>
      </c>
      <c r="H249">
        <v>48.8</v>
      </c>
      <c r="I249">
        <v>6.6185477171421603</v>
      </c>
      <c r="J249">
        <v>6.0961692152798896</v>
      </c>
      <c r="K249">
        <v>3.25977467902046</v>
      </c>
    </row>
    <row r="250" spans="1:11" x14ac:dyDescent="0.55000000000000004">
      <c r="A250">
        <v>49</v>
      </c>
      <c r="B250">
        <v>2.1193543522992702</v>
      </c>
      <c r="C250">
        <v>1.86362645416484</v>
      </c>
      <c r="D250">
        <v>2.9917488659432299</v>
      </c>
      <c r="H250">
        <v>49</v>
      </c>
      <c r="I250">
        <v>7.1880859531739301</v>
      </c>
      <c r="J250">
        <v>5.6251408910706502</v>
      </c>
      <c r="K250">
        <v>3.1041939779833698</v>
      </c>
    </row>
    <row r="251" spans="1:11" x14ac:dyDescent="0.55000000000000004">
      <c r="A251">
        <v>49.2</v>
      </c>
      <c r="B251">
        <v>2.1260261966730098</v>
      </c>
      <c r="C251">
        <v>1.94916310511726</v>
      </c>
      <c r="D251">
        <v>2.8660401558723301</v>
      </c>
      <c r="H251">
        <v>49.2</v>
      </c>
      <c r="I251">
        <v>6.94087450774727</v>
      </c>
      <c r="J251">
        <v>6.1864982850366701</v>
      </c>
      <c r="K251">
        <v>3.1007494515254099</v>
      </c>
    </row>
    <row r="252" spans="1:11" x14ac:dyDescent="0.55000000000000004">
      <c r="A252">
        <v>49.4</v>
      </c>
      <c r="B252">
        <v>2.0303655066987201</v>
      </c>
      <c r="C252">
        <v>1.7096536169961101</v>
      </c>
      <c r="D252">
        <v>2.9252541422755001</v>
      </c>
      <c r="H252">
        <v>49.4</v>
      </c>
      <c r="I252">
        <v>6.7390515169431504</v>
      </c>
      <c r="J252">
        <v>7.2430996789950104</v>
      </c>
      <c r="K252">
        <v>3.69898771168593</v>
      </c>
    </row>
    <row r="253" spans="1:11" x14ac:dyDescent="0.55000000000000004">
      <c r="A253">
        <v>49.6</v>
      </c>
      <c r="B253">
        <v>2.2670514770407899</v>
      </c>
      <c r="C253">
        <v>1.81802808510322</v>
      </c>
      <c r="D253">
        <v>2.9690468436095601</v>
      </c>
      <c r="H253">
        <v>49.6</v>
      </c>
      <c r="I253">
        <v>6.4047114472469202</v>
      </c>
      <c r="J253">
        <v>5.7695309420451997</v>
      </c>
      <c r="K253">
        <v>3.20232342750593</v>
      </c>
    </row>
    <row r="254" spans="1:11" x14ac:dyDescent="0.55000000000000004">
      <c r="A254">
        <v>49.8</v>
      </c>
      <c r="B254">
        <v>2.1412922011564</v>
      </c>
      <c r="C254">
        <v>1.78597617504867</v>
      </c>
      <c r="D254">
        <v>2.9874228594333601</v>
      </c>
      <c r="H254">
        <v>49.8</v>
      </c>
      <c r="I254">
        <v>6.6671416469627998</v>
      </c>
      <c r="J254">
        <v>7.1416106555605401</v>
      </c>
      <c r="K254">
        <v>3.34574167176272</v>
      </c>
    </row>
    <row r="255" spans="1:11" x14ac:dyDescent="0.55000000000000004">
      <c r="A255">
        <v>50</v>
      </c>
      <c r="B255">
        <v>1.9512969378462299</v>
      </c>
      <c r="C255">
        <v>1.89282390799522</v>
      </c>
      <c r="D255">
        <v>2.9951754003303201</v>
      </c>
      <c r="H255">
        <v>50</v>
      </c>
      <c r="I255">
        <v>6.65471875899759</v>
      </c>
      <c r="J255">
        <v>7.3998709468381501</v>
      </c>
      <c r="K255">
        <v>3.5145340825042601</v>
      </c>
    </row>
    <row r="256" spans="1:11" x14ac:dyDescent="0.55000000000000004">
      <c r="A256">
        <v>50.2</v>
      </c>
      <c r="B256">
        <v>2.0472534881733599</v>
      </c>
      <c r="C256">
        <v>1.7085877544160699</v>
      </c>
      <c r="D256">
        <v>2.9106806992809799</v>
      </c>
      <c r="H256">
        <v>50.2</v>
      </c>
      <c r="I256">
        <v>6.3740054613425503</v>
      </c>
      <c r="J256">
        <v>6.9565096259290504</v>
      </c>
      <c r="K256">
        <v>3.1946139048606801</v>
      </c>
    </row>
    <row r="257" spans="1:11" x14ac:dyDescent="0.55000000000000004">
      <c r="A257">
        <v>50.4</v>
      </c>
      <c r="B257">
        <v>2.0004050646011202</v>
      </c>
      <c r="C257">
        <v>1.7262598941287901</v>
      </c>
      <c r="D257">
        <v>2.8405307630499999</v>
      </c>
      <c r="H257">
        <v>50.4</v>
      </c>
      <c r="I257">
        <v>6.7873541537212496</v>
      </c>
      <c r="J257">
        <v>7.2578776184717597</v>
      </c>
      <c r="K257">
        <v>2.8762349403971399</v>
      </c>
    </row>
    <row r="258" spans="1:11" x14ac:dyDescent="0.55000000000000004">
      <c r="A258">
        <v>50.6</v>
      </c>
      <c r="B258">
        <v>1.93920630918835</v>
      </c>
      <c r="C258">
        <v>1.73691255664567</v>
      </c>
      <c r="D258">
        <v>2.92857842169273</v>
      </c>
      <c r="H258">
        <v>50.6</v>
      </c>
      <c r="I258">
        <v>6.4132563670786604</v>
      </c>
      <c r="J258">
        <v>6.6715613299308796</v>
      </c>
      <c r="K258">
        <v>2.8971403495654799</v>
      </c>
    </row>
    <row r="259" spans="1:11" x14ac:dyDescent="0.55000000000000004">
      <c r="A259">
        <v>50.8</v>
      </c>
      <c r="B259">
        <v>2.0211626675293299</v>
      </c>
      <c r="C259">
        <v>2.02238980825895</v>
      </c>
      <c r="D259">
        <v>2.7108183267401098</v>
      </c>
      <c r="H259">
        <v>50.8</v>
      </c>
      <c r="I259">
        <v>7.1003163590801899</v>
      </c>
      <c r="J259">
        <v>6.6985684254999001</v>
      </c>
      <c r="K259">
        <v>3.3046064321676001</v>
      </c>
    </row>
    <row r="260" spans="1:11" x14ac:dyDescent="0.55000000000000004">
      <c r="A260">
        <v>51</v>
      </c>
      <c r="B260">
        <v>1.9276402383383899</v>
      </c>
      <c r="C260">
        <v>2.0547090186096399</v>
      </c>
      <c r="D260">
        <v>2.7070449614483501</v>
      </c>
      <c r="H260">
        <v>51</v>
      </c>
      <c r="I260">
        <v>6.7905619537640698</v>
      </c>
      <c r="J260">
        <v>6.8127087023364004</v>
      </c>
      <c r="K260">
        <v>3.3368947799664999</v>
      </c>
    </row>
    <row r="261" spans="1:11" x14ac:dyDescent="0.55000000000000004">
      <c r="A261">
        <v>51.2</v>
      </c>
      <c r="B261">
        <v>1.93502557567347</v>
      </c>
      <c r="C261">
        <v>2.2832359403512998</v>
      </c>
      <c r="D261">
        <v>2.8047058867331298</v>
      </c>
      <c r="H261">
        <v>51.2</v>
      </c>
      <c r="I261">
        <v>6.4751035046727603</v>
      </c>
      <c r="J261">
        <v>7.1736286260873596</v>
      </c>
      <c r="K261">
        <v>2.6602619574703299</v>
      </c>
    </row>
    <row r="262" spans="1:11" x14ac:dyDescent="0.55000000000000004">
      <c r="A262">
        <v>51.4</v>
      </c>
      <c r="B262">
        <v>1.88515211943668</v>
      </c>
      <c r="C262">
        <v>1.97173663906859</v>
      </c>
      <c r="D262">
        <v>2.8952502631005199</v>
      </c>
      <c r="H262">
        <v>51.4</v>
      </c>
      <c r="I262">
        <v>6.81401031813916</v>
      </c>
      <c r="J262">
        <v>6.5467059254953499</v>
      </c>
      <c r="K262">
        <v>2.73095847991297</v>
      </c>
    </row>
    <row r="263" spans="1:11" x14ac:dyDescent="0.55000000000000004">
      <c r="A263">
        <v>51.6</v>
      </c>
      <c r="B263">
        <v>1.8353964865574699</v>
      </c>
      <c r="C263">
        <v>2.3035451421520499</v>
      </c>
      <c r="D263">
        <v>2.8727736797769401</v>
      </c>
      <c r="H263">
        <v>51.6</v>
      </c>
      <c r="I263">
        <v>6.0217936309558899</v>
      </c>
      <c r="J263">
        <v>6.3095760239590302</v>
      </c>
      <c r="K263">
        <v>2.98025125320423</v>
      </c>
    </row>
    <row r="264" spans="1:11" x14ac:dyDescent="0.55000000000000004">
      <c r="A264">
        <v>51.8</v>
      </c>
      <c r="B264">
        <v>1.97271741854031</v>
      </c>
      <c r="C264">
        <v>2.0822907279015501</v>
      </c>
      <c r="D264">
        <v>2.8122620778767802</v>
      </c>
      <c r="H264">
        <v>51.8</v>
      </c>
      <c r="I264">
        <v>6.6632942642221797</v>
      </c>
      <c r="J264">
        <v>7.1208156271509004</v>
      </c>
      <c r="K264">
        <v>3.7359520926321199</v>
      </c>
    </row>
    <row r="265" spans="1:11" x14ac:dyDescent="0.55000000000000004">
      <c r="A265">
        <v>52</v>
      </c>
      <c r="B265">
        <v>2.0841264981730299</v>
      </c>
      <c r="C265">
        <v>2.0166365792580598</v>
      </c>
      <c r="D265">
        <v>2.7858358677144301</v>
      </c>
      <c r="H265">
        <v>52</v>
      </c>
      <c r="I265">
        <v>6.6453590248055701</v>
      </c>
      <c r="J265">
        <v>6.9889858345051401</v>
      </c>
      <c r="K265">
        <v>3.8640792801783199</v>
      </c>
    </row>
    <row r="266" spans="1:11" x14ac:dyDescent="0.55000000000000004">
      <c r="A266">
        <v>52.2</v>
      </c>
      <c r="B266">
        <v>2.09183843360361</v>
      </c>
      <c r="C266">
        <v>2.18109249397176</v>
      </c>
      <c r="D266">
        <v>2.7528190077112802</v>
      </c>
      <c r="H266">
        <v>52.2</v>
      </c>
      <c r="I266">
        <v>6.9844705487799299</v>
      </c>
      <c r="J266">
        <v>7.0305540627512402</v>
      </c>
      <c r="K266">
        <v>3.0929830250639601</v>
      </c>
    </row>
    <row r="267" spans="1:11" x14ac:dyDescent="0.55000000000000004">
      <c r="A267">
        <v>52.4</v>
      </c>
      <c r="B267">
        <v>1.9303095731654401</v>
      </c>
      <c r="C267">
        <v>2.2383062691659998</v>
      </c>
      <c r="D267">
        <v>2.4412930221703699</v>
      </c>
      <c r="H267">
        <v>52.4</v>
      </c>
      <c r="I267">
        <v>6.7722770459693704</v>
      </c>
      <c r="J267">
        <v>6.8894685506275399</v>
      </c>
      <c r="K267">
        <v>3.3109933755679601</v>
      </c>
    </row>
    <row r="268" spans="1:11" x14ac:dyDescent="0.55000000000000004">
      <c r="A268">
        <v>52.6</v>
      </c>
      <c r="B268">
        <v>1.8211028166277401</v>
      </c>
      <c r="C268">
        <v>2.1903920821124299</v>
      </c>
      <c r="D268">
        <v>2.8347303159444999</v>
      </c>
      <c r="H268">
        <v>52.6</v>
      </c>
      <c r="I268">
        <v>6.63881381987024</v>
      </c>
      <c r="J268">
        <v>7.0315208136398804</v>
      </c>
      <c r="K268">
        <v>3.7373333590242099</v>
      </c>
    </row>
    <row r="269" spans="1:11" x14ac:dyDescent="0.55000000000000004">
      <c r="A269">
        <v>52.8</v>
      </c>
      <c r="B269">
        <v>1.9969826755585001</v>
      </c>
      <c r="C269">
        <v>2.1611416109594699</v>
      </c>
      <c r="D269">
        <v>3.2088869804777298</v>
      </c>
      <c r="H269">
        <v>52.8</v>
      </c>
      <c r="I269">
        <v>6.8289767716392298</v>
      </c>
      <c r="J269">
        <v>7.4058438821124897</v>
      </c>
      <c r="K269">
        <v>3.7605202239030699</v>
      </c>
    </row>
    <row r="270" spans="1:11" x14ac:dyDescent="0.55000000000000004">
      <c r="A270">
        <v>53</v>
      </c>
      <c r="B270">
        <v>2.1220046005519499</v>
      </c>
      <c r="C270">
        <v>2.23083135305572</v>
      </c>
      <c r="D270">
        <v>3.0765221571619401</v>
      </c>
      <c r="H270">
        <v>53</v>
      </c>
      <c r="I270">
        <v>6.3226726664577901</v>
      </c>
      <c r="J270">
        <v>7.5324162831581098</v>
      </c>
      <c r="K270">
        <v>3.0039880587577201</v>
      </c>
    </row>
    <row r="271" spans="1:11" x14ac:dyDescent="0.55000000000000004">
      <c r="A271">
        <v>53.2</v>
      </c>
      <c r="B271">
        <v>2.0701055561696</v>
      </c>
      <c r="C271">
        <v>2.1159393562968498</v>
      </c>
      <c r="D271">
        <v>2.7575424821070298</v>
      </c>
      <c r="H271">
        <v>53.2</v>
      </c>
      <c r="I271">
        <v>6.5796711746623</v>
      </c>
      <c r="J271">
        <v>6.4544792860721598</v>
      </c>
      <c r="K271">
        <v>3.0239757177420699</v>
      </c>
    </row>
    <row r="272" spans="1:11" x14ac:dyDescent="0.55000000000000004">
      <c r="A272">
        <v>53.4</v>
      </c>
      <c r="B272">
        <v>2.0717478035390799</v>
      </c>
      <c r="C272">
        <v>2.1954216872111201</v>
      </c>
      <c r="D272">
        <v>3.0111886506402898</v>
      </c>
      <c r="H272">
        <v>53.4</v>
      </c>
      <c r="I272">
        <v>6.8986256083311099</v>
      </c>
      <c r="J272">
        <v>7.7647620958331904</v>
      </c>
      <c r="K272">
        <v>3.32811987123717</v>
      </c>
    </row>
    <row r="273" spans="1:11" x14ac:dyDescent="0.55000000000000004">
      <c r="A273">
        <v>53.6</v>
      </c>
      <c r="B273">
        <v>2.00957214249464</v>
      </c>
      <c r="C273">
        <v>2.3982728834764799</v>
      </c>
      <c r="D273">
        <v>3.23362358973261</v>
      </c>
      <c r="H273">
        <v>53.6</v>
      </c>
      <c r="I273">
        <v>7.1269134425891796</v>
      </c>
      <c r="J273">
        <v>7.29077361141184</v>
      </c>
      <c r="K273">
        <v>3.5467394846988598</v>
      </c>
    </row>
    <row r="274" spans="1:11" x14ac:dyDescent="0.55000000000000004">
      <c r="A274">
        <v>53.8</v>
      </c>
      <c r="B274">
        <v>1.9696594617338901</v>
      </c>
      <c r="C274">
        <v>2.22133059435455</v>
      </c>
      <c r="D274">
        <v>2.9055568831682801</v>
      </c>
      <c r="H274">
        <v>53.8</v>
      </c>
      <c r="I274">
        <v>7.3121844602062396</v>
      </c>
      <c r="J274">
        <v>7.2818871950372301</v>
      </c>
      <c r="K274">
        <v>3.1334401060171699</v>
      </c>
    </row>
    <row r="275" spans="1:11" x14ac:dyDescent="0.55000000000000004">
      <c r="A275">
        <v>54</v>
      </c>
      <c r="B275">
        <v>2.0822843278569798</v>
      </c>
      <c r="C275">
        <v>2.3355168689849002</v>
      </c>
      <c r="D275">
        <v>3.06501108452002</v>
      </c>
      <c r="H275">
        <v>54</v>
      </c>
      <c r="I275">
        <v>7.1927951343568397</v>
      </c>
      <c r="J275">
        <v>7.6954565904819097</v>
      </c>
      <c r="K275">
        <v>3.7144403835784199</v>
      </c>
    </row>
    <row r="276" spans="1:11" x14ac:dyDescent="0.55000000000000004">
      <c r="A276">
        <v>54.2</v>
      </c>
      <c r="B276">
        <v>1.9246450979576</v>
      </c>
      <c r="C276">
        <v>2.1543204985770599</v>
      </c>
      <c r="D276">
        <v>3.28862076519491</v>
      </c>
      <c r="H276">
        <v>54.2</v>
      </c>
      <c r="I276">
        <v>7.1519024561583198</v>
      </c>
      <c r="J276">
        <v>6.5482851572180003</v>
      </c>
      <c r="K276">
        <v>3.6430279595667701</v>
      </c>
    </row>
    <row r="277" spans="1:11" x14ac:dyDescent="0.55000000000000004">
      <c r="A277">
        <v>54.4</v>
      </c>
      <c r="B277">
        <v>1.9033286154784099</v>
      </c>
      <c r="C277">
        <v>2.2271879793136402</v>
      </c>
      <c r="D277">
        <v>2.98929526819393</v>
      </c>
      <c r="H277">
        <v>54.4</v>
      </c>
      <c r="I277">
        <v>6.9713520051832401</v>
      </c>
      <c r="J277">
        <v>6.2318963985818696</v>
      </c>
      <c r="K277">
        <v>3.5144692032653402</v>
      </c>
    </row>
    <row r="278" spans="1:11" x14ac:dyDescent="0.55000000000000004">
      <c r="A278">
        <v>54.6</v>
      </c>
      <c r="B278">
        <v>1.99954306210459</v>
      </c>
      <c r="C278">
        <v>2.3570927643000501</v>
      </c>
      <c r="D278">
        <v>2.9983530762008499</v>
      </c>
      <c r="H278">
        <v>54.6</v>
      </c>
      <c r="I278">
        <v>7.0377448545015104</v>
      </c>
      <c r="J278">
        <v>6.53328154612612</v>
      </c>
      <c r="K278">
        <v>2.8428772039283099</v>
      </c>
    </row>
    <row r="279" spans="1:11" x14ac:dyDescent="0.55000000000000004">
      <c r="A279">
        <v>54.8</v>
      </c>
      <c r="B279">
        <v>2.0844669966215501</v>
      </c>
      <c r="C279">
        <v>2.1454923310636298</v>
      </c>
      <c r="D279">
        <v>2.8012318165711299</v>
      </c>
      <c r="H279">
        <v>54.8</v>
      </c>
      <c r="I279">
        <v>6.9936908192135601</v>
      </c>
      <c r="J279">
        <v>7.0621889257436097</v>
      </c>
      <c r="K279">
        <v>3.31026716144647</v>
      </c>
    </row>
    <row r="280" spans="1:11" x14ac:dyDescent="0.55000000000000004">
      <c r="A280">
        <v>55</v>
      </c>
      <c r="B280">
        <v>1.89791546181451</v>
      </c>
      <c r="C280">
        <v>2.0400423079252499</v>
      </c>
      <c r="D280">
        <v>3.0002173067279099</v>
      </c>
      <c r="H280">
        <v>55</v>
      </c>
      <c r="I280">
        <v>7.2339533001990697</v>
      </c>
      <c r="J280">
        <v>7.0357149151004199</v>
      </c>
      <c r="K280">
        <v>3.2316685889340602</v>
      </c>
    </row>
    <row r="281" spans="1:11" x14ac:dyDescent="0.55000000000000004">
      <c r="A281">
        <v>55.2</v>
      </c>
      <c r="B281">
        <v>2.0062318121156699</v>
      </c>
      <c r="C281">
        <v>2.0623235129371098</v>
      </c>
      <c r="D281">
        <v>3.1584424748006699</v>
      </c>
      <c r="H281">
        <v>55.2</v>
      </c>
      <c r="I281">
        <v>7.2638966415456698</v>
      </c>
      <c r="J281">
        <v>6.0796574289684404</v>
      </c>
      <c r="K281">
        <v>3.26627154951374</v>
      </c>
    </row>
    <row r="282" spans="1:11" x14ac:dyDescent="0.55000000000000004">
      <c r="A282">
        <v>55.4</v>
      </c>
      <c r="B282">
        <v>2.0939439887521001</v>
      </c>
      <c r="C282">
        <v>2.13641048227925</v>
      </c>
      <c r="D282">
        <v>3.1809471686285402</v>
      </c>
      <c r="H282">
        <v>55.4</v>
      </c>
      <c r="I282">
        <v>7.1304549949934399</v>
      </c>
      <c r="J282">
        <v>7.0193466846623798</v>
      </c>
      <c r="K282">
        <v>3.0205757438800598</v>
      </c>
    </row>
    <row r="283" spans="1:11" x14ac:dyDescent="0.55000000000000004">
      <c r="A283">
        <v>55.6</v>
      </c>
      <c r="B283">
        <v>2.1632551156933801</v>
      </c>
      <c r="C283">
        <v>2.2507776114006202</v>
      </c>
      <c r="D283">
        <v>2.8099190916148098</v>
      </c>
      <c r="H283">
        <v>55.6</v>
      </c>
      <c r="I283">
        <v>6.7137542869001496</v>
      </c>
      <c r="J283">
        <v>7.8797447542705701</v>
      </c>
      <c r="K283">
        <v>2.9001466364703199</v>
      </c>
    </row>
    <row r="284" spans="1:11" x14ac:dyDescent="0.55000000000000004">
      <c r="A284">
        <v>55.8</v>
      </c>
      <c r="B284">
        <v>2.3974611962662999</v>
      </c>
      <c r="C284">
        <v>2.2745052564021502</v>
      </c>
      <c r="D284">
        <v>2.7844592983436902</v>
      </c>
      <c r="H284">
        <v>55.8</v>
      </c>
      <c r="I284">
        <v>7.2601262296440598</v>
      </c>
      <c r="J284">
        <v>7.7895525099067999</v>
      </c>
      <c r="K284">
        <v>3.0143180588296801</v>
      </c>
    </row>
    <row r="285" spans="1:11" x14ac:dyDescent="0.55000000000000004">
      <c r="A285">
        <v>56</v>
      </c>
      <c r="B285">
        <v>2.2772210331247802</v>
      </c>
      <c r="C285">
        <v>2.0907296402974298</v>
      </c>
      <c r="D285">
        <v>2.8113550134421299</v>
      </c>
      <c r="H285">
        <v>56</v>
      </c>
      <c r="I285">
        <v>7.1078052640224199</v>
      </c>
      <c r="J285">
        <v>7.4105581044384596</v>
      </c>
      <c r="K285">
        <v>3.4622512037484801</v>
      </c>
    </row>
    <row r="286" spans="1:11" x14ac:dyDescent="0.55000000000000004">
      <c r="A286">
        <v>56.2</v>
      </c>
      <c r="B286">
        <v>2.5160658278510502</v>
      </c>
      <c r="C286">
        <v>2.3239280901955999</v>
      </c>
      <c r="D286">
        <v>2.8493325152006501</v>
      </c>
      <c r="H286">
        <v>56.2</v>
      </c>
      <c r="I286">
        <v>7.0426614026660097</v>
      </c>
      <c r="J286">
        <v>6.9335549656122799</v>
      </c>
      <c r="K286">
        <v>3.0284061036116601</v>
      </c>
    </row>
    <row r="287" spans="1:11" x14ac:dyDescent="0.55000000000000004">
      <c r="A287">
        <v>56.4</v>
      </c>
      <c r="B287">
        <v>2.41303161023811</v>
      </c>
      <c r="C287">
        <v>2.16103041910005</v>
      </c>
      <c r="D287">
        <v>3.0595846112104002</v>
      </c>
      <c r="H287">
        <v>56.4</v>
      </c>
      <c r="I287">
        <v>6.9765836532380998</v>
      </c>
      <c r="J287">
        <v>7.4514101829799397</v>
      </c>
      <c r="K287">
        <v>3.07235903787846</v>
      </c>
    </row>
    <row r="288" spans="1:11" x14ac:dyDescent="0.55000000000000004">
      <c r="A288">
        <v>56.6</v>
      </c>
      <c r="B288">
        <v>2.5317910014042901</v>
      </c>
      <c r="C288">
        <v>2.3202827577120702</v>
      </c>
      <c r="D288">
        <v>3.13967708369728</v>
      </c>
      <c r="H288">
        <v>56.6</v>
      </c>
      <c r="I288">
        <v>6.4697986561750804</v>
      </c>
      <c r="J288">
        <v>8.6267981014113904</v>
      </c>
      <c r="K288">
        <v>3.81758387928403</v>
      </c>
    </row>
    <row r="289" spans="1:11" x14ac:dyDescent="0.55000000000000004">
      <c r="A289">
        <v>56.8</v>
      </c>
      <c r="B289">
        <v>2.37861974310335</v>
      </c>
      <c r="C289">
        <v>2.0047734790923299</v>
      </c>
      <c r="D289">
        <v>2.81059632708899</v>
      </c>
      <c r="H289">
        <v>56.8</v>
      </c>
      <c r="I289">
        <v>6.9487695125325004</v>
      </c>
      <c r="J289">
        <v>7.7340305316554003</v>
      </c>
      <c r="K289">
        <v>2.4050843158364299</v>
      </c>
    </row>
    <row r="290" spans="1:11" x14ac:dyDescent="0.55000000000000004">
      <c r="A290">
        <v>57</v>
      </c>
      <c r="B290">
        <v>2.2459225543827901</v>
      </c>
      <c r="C290">
        <v>2.1631490114423899</v>
      </c>
      <c r="D290">
        <v>2.8188782895233402</v>
      </c>
      <c r="H290">
        <v>57</v>
      </c>
      <c r="I290">
        <v>6.5191347093738896</v>
      </c>
      <c r="J290">
        <v>7.9979433140068004</v>
      </c>
      <c r="K290">
        <v>2.8484265164950302</v>
      </c>
    </row>
    <row r="291" spans="1:11" x14ac:dyDescent="0.55000000000000004">
      <c r="A291">
        <v>57.2</v>
      </c>
      <c r="B291">
        <v>2.3074590164963502</v>
      </c>
      <c r="C291">
        <v>2.0222962408196499</v>
      </c>
      <c r="D291">
        <v>3.1406631430574499</v>
      </c>
      <c r="H291">
        <v>57.2</v>
      </c>
      <c r="I291">
        <v>6.8561998541081097</v>
      </c>
      <c r="J291">
        <v>7.4414481654562703</v>
      </c>
      <c r="K291">
        <v>2.8325415072174001</v>
      </c>
    </row>
    <row r="292" spans="1:11" x14ac:dyDescent="0.55000000000000004">
      <c r="A292">
        <v>57.4</v>
      </c>
      <c r="B292">
        <v>2.2779915311058101</v>
      </c>
      <c r="C292">
        <v>2.0100916693872399</v>
      </c>
      <c r="D292">
        <v>2.8982506847379699</v>
      </c>
      <c r="H292">
        <v>57.4</v>
      </c>
      <c r="I292">
        <v>6.7790219470631703</v>
      </c>
      <c r="J292">
        <v>7.5850433927408796</v>
      </c>
      <c r="K292">
        <v>2.3115082385133299</v>
      </c>
    </row>
    <row r="293" spans="1:11" x14ac:dyDescent="0.55000000000000004">
      <c r="A293">
        <v>57.6</v>
      </c>
      <c r="B293">
        <v>2.4131493932900399</v>
      </c>
      <c r="C293">
        <v>2.0000600066376699</v>
      </c>
      <c r="D293">
        <v>2.7628405633619901</v>
      </c>
      <c r="H293">
        <v>57.6</v>
      </c>
      <c r="I293">
        <v>7.0328745657214196</v>
      </c>
      <c r="J293">
        <v>7.9539535626070101</v>
      </c>
      <c r="K293">
        <v>3.65789607650441</v>
      </c>
    </row>
    <row r="294" spans="1:11" x14ac:dyDescent="0.55000000000000004">
      <c r="A294">
        <v>57.8</v>
      </c>
      <c r="B294">
        <v>2.4688034317393299</v>
      </c>
      <c r="C294">
        <v>2.0655853473825201</v>
      </c>
      <c r="D294">
        <v>2.95451097940414</v>
      </c>
      <c r="H294">
        <v>57.8</v>
      </c>
      <c r="I294">
        <v>6.6145134371130396</v>
      </c>
      <c r="J294">
        <v>7.8201878961024196</v>
      </c>
      <c r="K294">
        <v>3.64108076762593</v>
      </c>
    </row>
    <row r="295" spans="1:11" x14ac:dyDescent="0.55000000000000004">
      <c r="A295">
        <v>58</v>
      </c>
      <c r="B295">
        <v>2.4169456032652401</v>
      </c>
      <c r="C295">
        <v>1.79764148352732</v>
      </c>
      <c r="D295">
        <v>2.64777324129181</v>
      </c>
      <c r="H295">
        <v>58</v>
      </c>
      <c r="I295">
        <v>6.8082546809924098</v>
      </c>
      <c r="J295">
        <v>7.4476407820521802</v>
      </c>
      <c r="K295">
        <v>3.4211017028584401</v>
      </c>
    </row>
    <row r="296" spans="1:11" x14ac:dyDescent="0.55000000000000004">
      <c r="A296">
        <v>58.2</v>
      </c>
      <c r="B296">
        <v>2.4141710275947101</v>
      </c>
      <c r="C296">
        <v>2.02934133100801</v>
      </c>
      <c r="D296">
        <v>3.0468709967316201</v>
      </c>
      <c r="H296">
        <v>58.2</v>
      </c>
      <c r="I296">
        <v>6.2698588431100104</v>
      </c>
      <c r="J296">
        <v>7.5913289133705604</v>
      </c>
      <c r="K296">
        <v>2.9688245065745398</v>
      </c>
    </row>
    <row r="297" spans="1:11" x14ac:dyDescent="0.55000000000000004">
      <c r="A297">
        <v>58.4</v>
      </c>
      <c r="B297">
        <v>2.6262584050546001</v>
      </c>
      <c r="C297">
        <v>1.9116352962946801</v>
      </c>
      <c r="D297">
        <v>2.9661543243630502</v>
      </c>
      <c r="H297">
        <v>58.4</v>
      </c>
      <c r="I297">
        <v>6.6957077502984799</v>
      </c>
      <c r="J297">
        <v>7.3107398725911796</v>
      </c>
      <c r="K297">
        <v>2.7949562772677599</v>
      </c>
    </row>
    <row r="298" spans="1:11" x14ac:dyDescent="0.55000000000000004">
      <c r="A298">
        <v>58.6</v>
      </c>
      <c r="B298">
        <v>2.4773386075049899</v>
      </c>
      <c r="C298">
        <v>2.0033799224574098</v>
      </c>
      <c r="D298">
        <v>3.0134553253882999</v>
      </c>
      <c r="H298">
        <v>58.6</v>
      </c>
      <c r="I298">
        <v>6.2498405146054603</v>
      </c>
      <c r="J298">
        <v>7.5783379955615402</v>
      </c>
      <c r="K298">
        <v>3.90313906319223</v>
      </c>
    </row>
    <row r="299" spans="1:11" x14ac:dyDescent="0.55000000000000004">
      <c r="A299">
        <v>58.8</v>
      </c>
      <c r="B299">
        <v>2.5943197033973302</v>
      </c>
      <c r="C299">
        <v>1.88021297202066</v>
      </c>
      <c r="D299">
        <v>2.9245460835161698</v>
      </c>
      <c r="H299">
        <v>58.8</v>
      </c>
      <c r="I299">
        <v>5.7746360327789601</v>
      </c>
      <c r="J299">
        <v>7.3131460628071601</v>
      </c>
      <c r="K299">
        <v>2.2839646492105898</v>
      </c>
    </row>
    <row r="300" spans="1:11" x14ac:dyDescent="0.55000000000000004">
      <c r="A300">
        <v>59</v>
      </c>
      <c r="B300">
        <v>2.6030858728919002</v>
      </c>
      <c r="C300">
        <v>2.0145817056434501</v>
      </c>
      <c r="D300">
        <v>2.6865777372278998</v>
      </c>
      <c r="H300">
        <v>59</v>
      </c>
      <c r="I300">
        <v>5.7768552973019096</v>
      </c>
      <c r="J300">
        <v>7.0102885703763897</v>
      </c>
      <c r="K300">
        <v>2.8859017600149799</v>
      </c>
    </row>
    <row r="301" spans="1:11" x14ac:dyDescent="0.55000000000000004">
      <c r="A301">
        <v>59.2</v>
      </c>
      <c r="B301">
        <v>2.6338507142543901</v>
      </c>
      <c r="C301">
        <v>1.93562948396293</v>
      </c>
      <c r="D301">
        <v>2.84210343140085</v>
      </c>
      <c r="H301">
        <v>59.2</v>
      </c>
      <c r="I301">
        <v>5.64592009627117</v>
      </c>
      <c r="J301">
        <v>6.88673755293126</v>
      </c>
      <c r="K301">
        <v>3.1061890360191402</v>
      </c>
    </row>
    <row r="302" spans="1:11" x14ac:dyDescent="0.55000000000000004">
      <c r="A302">
        <v>59.4</v>
      </c>
      <c r="B302">
        <v>2.6530525492263499</v>
      </c>
      <c r="C302">
        <v>2.0589757977111698</v>
      </c>
      <c r="D302">
        <v>3.0321245673163699</v>
      </c>
      <c r="H302">
        <v>59.4</v>
      </c>
      <c r="I302">
        <v>5.1905500845962296</v>
      </c>
      <c r="J302">
        <v>7.4857131889694202</v>
      </c>
      <c r="K302">
        <v>3.22485712830139</v>
      </c>
    </row>
    <row r="303" spans="1:11" x14ac:dyDescent="0.55000000000000004">
      <c r="A303">
        <v>59.6</v>
      </c>
      <c r="B303">
        <v>2.5866386352361799</v>
      </c>
      <c r="C303">
        <v>1.89534762747118</v>
      </c>
      <c r="D303">
        <v>2.7474925643686601</v>
      </c>
      <c r="H303">
        <v>59.6</v>
      </c>
      <c r="I303">
        <v>5.3863198966097503</v>
      </c>
      <c r="J303">
        <v>7.4780719404401204</v>
      </c>
      <c r="K303">
        <v>3.7638615581090802</v>
      </c>
    </row>
    <row r="304" spans="1:11" x14ac:dyDescent="0.55000000000000004">
      <c r="A304">
        <v>59.8</v>
      </c>
      <c r="B304">
        <v>2.76667146870227</v>
      </c>
      <c r="C304">
        <v>2.0049948390518502</v>
      </c>
      <c r="D304">
        <v>2.8587422410780499</v>
      </c>
      <c r="H304">
        <v>59.8</v>
      </c>
      <c r="I304">
        <v>5.0297312136363503</v>
      </c>
      <c r="J304">
        <v>7.5974984156085199</v>
      </c>
      <c r="K304">
        <v>3.3646660496298901</v>
      </c>
    </row>
    <row r="305" spans="1:11" x14ac:dyDescent="0.55000000000000004">
      <c r="A305">
        <v>60</v>
      </c>
      <c r="B305">
        <v>2.6386255355193202</v>
      </c>
      <c r="C305">
        <v>1.9421728256564801</v>
      </c>
      <c r="D305">
        <v>3.0243352264305599</v>
      </c>
      <c r="H305">
        <v>60</v>
      </c>
      <c r="I305">
        <v>5.0460491381361097</v>
      </c>
      <c r="J305">
        <v>8.0321245267859194</v>
      </c>
      <c r="K305">
        <v>3.5096268700776201</v>
      </c>
    </row>
    <row r="306" spans="1:11" x14ac:dyDescent="0.55000000000000004">
      <c r="A306">
        <v>60.2</v>
      </c>
      <c r="B306">
        <v>2.81490188671826</v>
      </c>
      <c r="C306">
        <v>2.17164099537362</v>
      </c>
      <c r="D306">
        <v>2.6934233586010401</v>
      </c>
      <c r="H306">
        <v>60.2</v>
      </c>
      <c r="I306">
        <v>5.1612377037770996</v>
      </c>
      <c r="J306">
        <v>7.8966133900859496</v>
      </c>
      <c r="K306">
        <v>3.3746341287217398</v>
      </c>
    </row>
    <row r="307" spans="1:11" x14ac:dyDescent="0.55000000000000004">
      <c r="A307">
        <v>60.4</v>
      </c>
      <c r="B307">
        <v>2.4331252369735301</v>
      </c>
      <c r="C307">
        <v>2.2188601952728</v>
      </c>
      <c r="D307">
        <v>2.8391272669981</v>
      </c>
      <c r="H307">
        <v>60.4</v>
      </c>
      <c r="I307">
        <v>5.3261355825148096</v>
      </c>
      <c r="J307">
        <v>7.6846350252501097</v>
      </c>
      <c r="K307">
        <v>3.2010102508688099</v>
      </c>
    </row>
    <row r="308" spans="1:11" x14ac:dyDescent="0.55000000000000004">
      <c r="A308">
        <v>60.6</v>
      </c>
      <c r="B308">
        <v>2.1881694095839799</v>
      </c>
      <c r="C308">
        <v>2.02040332519449</v>
      </c>
      <c r="D308">
        <v>2.8703098224901802</v>
      </c>
      <c r="H308">
        <v>60.6</v>
      </c>
      <c r="I308">
        <v>5.8976325402041896</v>
      </c>
      <c r="J308">
        <v>7.2756978201836597</v>
      </c>
      <c r="K308">
        <v>4.2384755703977604</v>
      </c>
    </row>
    <row r="309" spans="1:11" x14ac:dyDescent="0.55000000000000004">
      <c r="A309">
        <v>60.8</v>
      </c>
      <c r="B309">
        <v>2.3703431393993299</v>
      </c>
      <c r="C309">
        <v>1.9683278240183899</v>
      </c>
      <c r="D309">
        <v>2.91766562701349</v>
      </c>
      <c r="H309">
        <v>60.8</v>
      </c>
      <c r="I309">
        <v>5.2837370182915802</v>
      </c>
      <c r="J309">
        <v>6.6172492549673798</v>
      </c>
      <c r="K309">
        <v>4.0312069312864303</v>
      </c>
    </row>
    <row r="310" spans="1:11" x14ac:dyDescent="0.55000000000000004">
      <c r="A310">
        <v>61</v>
      </c>
      <c r="B310">
        <v>2.3710381634078299</v>
      </c>
      <c r="C310">
        <v>1.8022697832110399</v>
      </c>
      <c r="D310">
        <v>3.05006092139431</v>
      </c>
      <c r="H310">
        <v>61</v>
      </c>
      <c r="I310">
        <v>5.4119730530696399</v>
      </c>
      <c r="J310">
        <v>7.7356539390495502</v>
      </c>
      <c r="K310">
        <v>3.4023418632647302</v>
      </c>
    </row>
    <row r="311" spans="1:11" x14ac:dyDescent="0.55000000000000004">
      <c r="A311">
        <v>61.2</v>
      </c>
      <c r="B311">
        <v>2.3806413281029402</v>
      </c>
      <c r="C311">
        <v>1.95872760309232</v>
      </c>
      <c r="D311">
        <v>2.9593514887585499</v>
      </c>
      <c r="H311">
        <v>61.2</v>
      </c>
      <c r="I311">
        <v>5.1451912465743304</v>
      </c>
      <c r="J311">
        <v>7.3740204785905696</v>
      </c>
      <c r="K311">
        <v>2.9590974780163299</v>
      </c>
    </row>
    <row r="312" spans="1:11" x14ac:dyDescent="0.55000000000000004">
      <c r="A312">
        <v>61.4</v>
      </c>
      <c r="B312">
        <v>2.3647646837073499</v>
      </c>
      <c r="C312">
        <v>1.75930601269549</v>
      </c>
      <c r="D312">
        <v>2.7353023473504599</v>
      </c>
      <c r="H312">
        <v>61.4</v>
      </c>
      <c r="I312">
        <v>5.4856090733649596</v>
      </c>
      <c r="J312">
        <v>7.6496124624658597</v>
      </c>
      <c r="K312">
        <v>3.3902535082285699</v>
      </c>
    </row>
    <row r="313" spans="1:11" x14ac:dyDescent="0.55000000000000004">
      <c r="A313">
        <v>61.6</v>
      </c>
      <c r="B313">
        <v>2.2665698098046501</v>
      </c>
      <c r="C313">
        <v>1.7452626641064799</v>
      </c>
      <c r="D313">
        <v>2.6871012370821998</v>
      </c>
      <c r="H313">
        <v>61.6</v>
      </c>
      <c r="I313">
        <v>5.7684750620777798</v>
      </c>
      <c r="J313">
        <v>7.1534029350170796</v>
      </c>
      <c r="K313">
        <v>3.7168310212144902</v>
      </c>
    </row>
    <row r="314" spans="1:11" x14ac:dyDescent="0.55000000000000004">
      <c r="A314">
        <v>61.8</v>
      </c>
      <c r="B314">
        <v>2.2476952819036602</v>
      </c>
      <c r="C314">
        <v>1.7900341620487401</v>
      </c>
      <c r="D314">
        <v>2.3095358262032502</v>
      </c>
      <c r="H314">
        <v>61.8</v>
      </c>
      <c r="I314">
        <v>4.8134011388346396</v>
      </c>
      <c r="J314">
        <v>7.9546252794915997</v>
      </c>
      <c r="K314">
        <v>3.0840632487418098</v>
      </c>
    </row>
    <row r="315" spans="1:11" x14ac:dyDescent="0.55000000000000004">
      <c r="A315">
        <v>62</v>
      </c>
      <c r="B315">
        <v>2.32721833478276</v>
      </c>
      <c r="C315">
        <v>1.8275223254334201</v>
      </c>
      <c r="D315">
        <v>2.4521577790218201</v>
      </c>
      <c r="H315">
        <v>62</v>
      </c>
      <c r="I315">
        <v>4.8751312386203898</v>
      </c>
      <c r="J315">
        <v>7.7465175374394803</v>
      </c>
      <c r="K315">
        <v>2.9919096073762699</v>
      </c>
    </row>
    <row r="316" spans="1:11" x14ac:dyDescent="0.55000000000000004">
      <c r="A316">
        <v>62.2</v>
      </c>
      <c r="B316">
        <v>2.1073562411135698</v>
      </c>
      <c r="C316">
        <v>2.0393452313168301</v>
      </c>
      <c r="D316">
        <v>2.4748580054719498</v>
      </c>
      <c r="H316">
        <v>62.2</v>
      </c>
      <c r="I316">
        <v>5.0540917048542298</v>
      </c>
      <c r="J316">
        <v>7.0357510156669596</v>
      </c>
      <c r="K316">
        <v>2.8855110906618102</v>
      </c>
    </row>
    <row r="317" spans="1:11" x14ac:dyDescent="0.55000000000000004">
      <c r="A317">
        <v>62.4</v>
      </c>
      <c r="B317">
        <v>2.1397637251416901</v>
      </c>
      <c r="C317">
        <v>1.9865343552491499</v>
      </c>
      <c r="D317">
        <v>2.7068008593595998</v>
      </c>
      <c r="H317">
        <v>62.4</v>
      </c>
      <c r="I317">
        <v>4.6849103660065099</v>
      </c>
      <c r="J317">
        <v>7.2017091737731196</v>
      </c>
      <c r="K317">
        <v>3.7321803865882801</v>
      </c>
    </row>
    <row r="318" spans="1:11" x14ac:dyDescent="0.55000000000000004">
      <c r="A318">
        <v>62.6</v>
      </c>
      <c r="B318">
        <v>2.3734098201384</v>
      </c>
      <c r="C318">
        <v>1.8401618227024199</v>
      </c>
      <c r="D318">
        <v>2.99291236197611</v>
      </c>
      <c r="H318">
        <v>62.6</v>
      </c>
      <c r="I318">
        <v>5.6562813555913198</v>
      </c>
      <c r="J318">
        <v>6.8680924023079104</v>
      </c>
      <c r="K318">
        <v>3.7608559299509499</v>
      </c>
    </row>
    <row r="319" spans="1:11" x14ac:dyDescent="0.55000000000000004">
      <c r="A319">
        <v>62.8</v>
      </c>
      <c r="B319">
        <v>2.42343457950484</v>
      </c>
      <c r="C319">
        <v>1.9603727908953299</v>
      </c>
      <c r="D319">
        <v>2.73615625066074</v>
      </c>
      <c r="H319">
        <v>62.8</v>
      </c>
      <c r="I319">
        <v>5.2280064485901701</v>
      </c>
      <c r="J319">
        <v>6.9577284117335303</v>
      </c>
      <c r="K319">
        <v>3.8331200640607999</v>
      </c>
    </row>
    <row r="320" spans="1:11" x14ac:dyDescent="0.55000000000000004">
      <c r="A320">
        <v>63</v>
      </c>
      <c r="B320">
        <v>2.2698994978531299</v>
      </c>
      <c r="C320">
        <v>2.0276903317611601</v>
      </c>
      <c r="D320">
        <v>2.8262338692041902</v>
      </c>
      <c r="H320">
        <v>63</v>
      </c>
      <c r="I320">
        <v>5.1844784989884802</v>
      </c>
      <c r="J320">
        <v>6.6302584124123598</v>
      </c>
      <c r="K320">
        <v>5.2375724106067896</v>
      </c>
    </row>
    <row r="321" spans="1:11" x14ac:dyDescent="0.55000000000000004">
      <c r="A321">
        <v>63.2</v>
      </c>
      <c r="B321">
        <v>2.2153538900386902</v>
      </c>
      <c r="C321">
        <v>2.09700072985274</v>
      </c>
      <c r="D321">
        <v>2.7794030995590702</v>
      </c>
      <c r="H321">
        <v>63.2</v>
      </c>
      <c r="I321">
        <v>5.2707184023796199</v>
      </c>
      <c r="J321">
        <v>5.8448578654152303</v>
      </c>
      <c r="K321">
        <v>3.2709635313750098</v>
      </c>
    </row>
    <row r="322" spans="1:11" x14ac:dyDescent="0.55000000000000004">
      <c r="A322">
        <v>63.4</v>
      </c>
      <c r="B322">
        <v>2.07390402275984</v>
      </c>
      <c r="C322">
        <v>1.9606847985524201</v>
      </c>
      <c r="D322">
        <v>2.6394156900486898</v>
      </c>
      <c r="H322">
        <v>63.4</v>
      </c>
      <c r="I322">
        <v>5.6117896513711996</v>
      </c>
      <c r="J322">
        <v>7.0121760712053298</v>
      </c>
      <c r="K322">
        <v>3.6591853757802699</v>
      </c>
    </row>
    <row r="323" spans="1:11" x14ac:dyDescent="0.55000000000000004">
      <c r="A323">
        <v>63.6</v>
      </c>
      <c r="B323">
        <v>2.1588726251511501</v>
      </c>
      <c r="C323">
        <v>2.4424437863252599</v>
      </c>
      <c r="D323">
        <v>2.5253575995244399</v>
      </c>
      <c r="H323">
        <v>63.6</v>
      </c>
      <c r="I323">
        <v>5.03299753904321</v>
      </c>
      <c r="J323">
        <v>7.5107458197956198</v>
      </c>
      <c r="K323">
        <v>2.9896721329511098</v>
      </c>
    </row>
    <row r="324" spans="1:11" x14ac:dyDescent="0.55000000000000004">
      <c r="A324">
        <v>63.8</v>
      </c>
      <c r="B324">
        <v>2.31811481803551</v>
      </c>
      <c r="C324">
        <v>2.2248769558808901</v>
      </c>
      <c r="D324">
        <v>2.4701867032447198</v>
      </c>
      <c r="H324">
        <v>63.8</v>
      </c>
      <c r="I324">
        <v>5.9588798594957497</v>
      </c>
      <c r="J324">
        <v>7.2557393145505298</v>
      </c>
      <c r="K324">
        <v>3.2209563693705698</v>
      </c>
    </row>
    <row r="325" spans="1:11" x14ac:dyDescent="0.55000000000000004">
      <c r="A325">
        <v>64</v>
      </c>
      <c r="B325">
        <v>2.2099155736929301</v>
      </c>
      <c r="C325">
        <v>2.2525708323345199</v>
      </c>
      <c r="D325">
        <v>2.6455246527103999</v>
      </c>
      <c r="H325">
        <v>64</v>
      </c>
      <c r="I325">
        <v>5.6907988514078598</v>
      </c>
      <c r="J325">
        <v>8.3228439061595694</v>
      </c>
      <c r="K325">
        <v>2.9498133423724799</v>
      </c>
    </row>
    <row r="326" spans="1:11" x14ac:dyDescent="0.55000000000000004">
      <c r="A326">
        <v>64.2</v>
      </c>
      <c r="B326">
        <v>2.0171163549174702</v>
      </c>
      <c r="C326">
        <v>2.2153744643838298</v>
      </c>
      <c r="D326">
        <v>2.5305085731521202</v>
      </c>
      <c r="H326">
        <v>64.2</v>
      </c>
      <c r="I326">
        <v>5.4768549364575598</v>
      </c>
      <c r="J326">
        <v>7.4790878442792899</v>
      </c>
      <c r="K326">
        <v>2.8379287704761502</v>
      </c>
    </row>
    <row r="327" spans="1:11" x14ac:dyDescent="0.55000000000000004">
      <c r="A327">
        <v>64.400000000000006</v>
      </c>
      <c r="B327">
        <v>2.1281524292538099</v>
      </c>
      <c r="C327">
        <v>2.1887318170321199</v>
      </c>
      <c r="D327">
        <v>2.6604469785888698</v>
      </c>
      <c r="H327">
        <v>64.400000000000006</v>
      </c>
      <c r="I327">
        <v>5.0112352686316797</v>
      </c>
      <c r="J327">
        <v>7.3952144996268201</v>
      </c>
      <c r="K327">
        <v>2.5282411257401902</v>
      </c>
    </row>
    <row r="328" spans="1:11" x14ac:dyDescent="0.55000000000000004">
      <c r="A328">
        <v>64.599999999999994</v>
      </c>
      <c r="B328">
        <v>2.0587685109791698</v>
      </c>
      <c r="C328">
        <v>2.0923778771055499</v>
      </c>
      <c r="D328">
        <v>2.7767480070583201</v>
      </c>
      <c r="H328">
        <v>64.599999999999994</v>
      </c>
      <c r="I328">
        <v>5.7369242955176203</v>
      </c>
      <c r="J328">
        <v>9.2412313638209405</v>
      </c>
      <c r="K328">
        <v>2.3762109253075301</v>
      </c>
    </row>
    <row r="329" spans="1:11" x14ac:dyDescent="0.55000000000000004">
      <c r="A329">
        <v>64.8</v>
      </c>
      <c r="B329">
        <v>2.08309757950525</v>
      </c>
      <c r="C329">
        <v>2.28901502450702</v>
      </c>
      <c r="D329">
        <v>2.6108849887457</v>
      </c>
      <c r="H329">
        <v>64.8</v>
      </c>
      <c r="I329">
        <v>5.0079963073496199</v>
      </c>
      <c r="J329">
        <v>9.5409277253337095</v>
      </c>
      <c r="K329">
        <v>2.70189503410404</v>
      </c>
    </row>
    <row r="330" spans="1:11" x14ac:dyDescent="0.55000000000000004">
      <c r="A330">
        <v>65</v>
      </c>
      <c r="B330">
        <v>2.1709813906408599</v>
      </c>
      <c r="C330">
        <v>2.3036511718209902</v>
      </c>
      <c r="D330">
        <v>2.8709574750227902</v>
      </c>
      <c r="H330">
        <v>65</v>
      </c>
      <c r="I330">
        <v>4.9756952192247796</v>
      </c>
      <c r="J330">
        <v>8.0687466186463901</v>
      </c>
      <c r="K330">
        <v>2.7362660906972902</v>
      </c>
    </row>
    <row r="331" spans="1:11" x14ac:dyDescent="0.55000000000000004">
      <c r="A331">
        <v>65.2</v>
      </c>
      <c r="B331">
        <v>2.05762504720825</v>
      </c>
      <c r="C331">
        <v>2.0934076497027201</v>
      </c>
      <c r="D331">
        <v>2.7570215104074101</v>
      </c>
      <c r="H331">
        <v>65.2</v>
      </c>
      <c r="I331">
        <v>4.95569871760756</v>
      </c>
      <c r="J331">
        <v>6.9547638441119597</v>
      </c>
      <c r="K331">
        <v>2.8793264118885298</v>
      </c>
    </row>
    <row r="332" spans="1:11" x14ac:dyDescent="0.55000000000000004">
      <c r="A332">
        <v>65.400000000000006</v>
      </c>
      <c r="B332">
        <v>1.9200666845869101</v>
      </c>
      <c r="C332">
        <v>1.8798501738647999</v>
      </c>
      <c r="D332">
        <v>2.5047750543429999</v>
      </c>
      <c r="H332">
        <v>65.400000000000006</v>
      </c>
      <c r="I332">
        <v>5.1283992053222898</v>
      </c>
      <c r="J332">
        <v>6.9348066125068799</v>
      </c>
      <c r="K332">
        <v>2.9048284369733199</v>
      </c>
    </row>
    <row r="333" spans="1:11" x14ac:dyDescent="0.55000000000000004">
      <c r="A333">
        <v>65.599999999999994</v>
      </c>
      <c r="B333">
        <v>2.07757684498594</v>
      </c>
      <c r="C333">
        <v>2.0011718758352299</v>
      </c>
      <c r="D333">
        <v>2.3580099581260301</v>
      </c>
      <c r="H333">
        <v>65.599999999999994</v>
      </c>
      <c r="I333">
        <v>5.15331629323176</v>
      </c>
      <c r="J333">
        <v>7.1607212438137804</v>
      </c>
      <c r="K333">
        <v>2.6253696712279702</v>
      </c>
    </row>
    <row r="334" spans="1:11" x14ac:dyDescent="0.55000000000000004">
      <c r="A334">
        <v>65.8</v>
      </c>
      <c r="B334">
        <v>2.09421209393357</v>
      </c>
      <c r="C334">
        <v>1.9866209392182099</v>
      </c>
      <c r="D334">
        <v>2.5999699770675901</v>
      </c>
      <c r="H334">
        <v>65.8</v>
      </c>
      <c r="I334">
        <v>5.5248891333143604</v>
      </c>
      <c r="J334">
        <v>6.8277138075893404</v>
      </c>
      <c r="K334">
        <v>2.6419402862258399</v>
      </c>
    </row>
    <row r="335" spans="1:11" x14ac:dyDescent="0.55000000000000004">
      <c r="A335">
        <v>66</v>
      </c>
      <c r="B335">
        <v>2.12247680480366</v>
      </c>
      <c r="C335">
        <v>1.99589195618769</v>
      </c>
      <c r="D335">
        <v>2.5459100213543802</v>
      </c>
      <c r="H335">
        <v>66</v>
      </c>
      <c r="I335">
        <v>6.1569393131192403</v>
      </c>
      <c r="J335">
        <v>7.72777519345422</v>
      </c>
      <c r="K335">
        <v>3.2949463733934801</v>
      </c>
    </row>
    <row r="336" spans="1:11" x14ac:dyDescent="0.55000000000000004">
      <c r="A336">
        <v>66.2</v>
      </c>
      <c r="B336">
        <v>2.1802040863171399</v>
      </c>
      <c r="C336">
        <v>2.00261278195745</v>
      </c>
      <c r="D336">
        <v>2.5580473044600698</v>
      </c>
      <c r="H336">
        <v>66.2</v>
      </c>
      <c r="I336">
        <v>5.7134039758568802</v>
      </c>
      <c r="J336">
        <v>8.0440384275044696</v>
      </c>
      <c r="K336">
        <v>3.0362816977162299</v>
      </c>
    </row>
    <row r="337" spans="1:11" x14ac:dyDescent="0.55000000000000004">
      <c r="A337">
        <v>66.400000000000006</v>
      </c>
      <c r="B337">
        <v>2.1080796814560601</v>
      </c>
      <c r="C337">
        <v>1.91944299903882</v>
      </c>
      <c r="D337">
        <v>2.62459609866794</v>
      </c>
      <c r="H337">
        <v>66.400000000000006</v>
      </c>
      <c r="I337">
        <v>5.93778564743522</v>
      </c>
      <c r="J337">
        <v>7.9279910757980998</v>
      </c>
      <c r="K337">
        <v>2.98579078460785</v>
      </c>
    </row>
    <row r="338" spans="1:11" x14ac:dyDescent="0.55000000000000004">
      <c r="A338">
        <v>66.599999999999994</v>
      </c>
      <c r="B338">
        <v>2.17411290608025</v>
      </c>
      <c r="C338">
        <v>2.06758011315334</v>
      </c>
      <c r="D338">
        <v>2.5781514518490698</v>
      </c>
      <c r="H338">
        <v>66.599999999999994</v>
      </c>
      <c r="I338">
        <v>5.6911030024545104</v>
      </c>
      <c r="J338">
        <v>8.2457267581392202</v>
      </c>
      <c r="K338">
        <v>3.06646315608883</v>
      </c>
    </row>
    <row r="339" spans="1:11" x14ac:dyDescent="0.55000000000000004">
      <c r="A339">
        <v>66.8</v>
      </c>
      <c r="B339">
        <v>2.0601187439471098</v>
      </c>
      <c r="C339">
        <v>2.0483680599781602</v>
      </c>
      <c r="D339">
        <v>2.88024993738544</v>
      </c>
      <c r="H339">
        <v>66.8</v>
      </c>
      <c r="I339">
        <v>5.2048791096559599</v>
      </c>
      <c r="J339">
        <v>8.7720157101374792</v>
      </c>
      <c r="K339">
        <v>3.0340165838834001</v>
      </c>
    </row>
    <row r="340" spans="1:11" x14ac:dyDescent="0.55000000000000004">
      <c r="A340">
        <v>67</v>
      </c>
      <c r="B340">
        <v>2.2385670314261401</v>
      </c>
      <c r="C340">
        <v>2.14622287674942</v>
      </c>
      <c r="D340">
        <v>2.99109012379152</v>
      </c>
      <c r="H340">
        <v>67</v>
      </c>
      <c r="I340">
        <v>5.4843464840112501</v>
      </c>
      <c r="J340">
        <v>8.4336699467721701</v>
      </c>
      <c r="K340">
        <v>2.8083202471546498</v>
      </c>
    </row>
    <row r="341" spans="1:11" x14ac:dyDescent="0.55000000000000004">
      <c r="A341">
        <v>67.2</v>
      </c>
      <c r="B341">
        <v>2.1731545148879201</v>
      </c>
      <c r="C341">
        <v>2.0906670882940599</v>
      </c>
      <c r="D341">
        <v>2.5729017192357801</v>
      </c>
      <c r="H341">
        <v>67.2</v>
      </c>
      <c r="I341">
        <v>5.28470580408682</v>
      </c>
      <c r="J341">
        <v>8.5381117025905393</v>
      </c>
      <c r="K341">
        <v>3.0205534663093498</v>
      </c>
    </row>
    <row r="342" spans="1:11" x14ac:dyDescent="0.55000000000000004">
      <c r="A342">
        <v>67.400000000000006</v>
      </c>
      <c r="B342">
        <v>2.1669121388914601</v>
      </c>
      <c r="C342">
        <v>1.84780361953338</v>
      </c>
      <c r="D342">
        <v>2.6166562514107299</v>
      </c>
      <c r="H342">
        <v>67.400000000000006</v>
      </c>
      <c r="I342">
        <v>5.3465889264657704</v>
      </c>
      <c r="J342">
        <v>7.5701906293622603</v>
      </c>
      <c r="K342">
        <v>3.2349334510722501</v>
      </c>
    </row>
    <row r="343" spans="1:11" x14ac:dyDescent="0.55000000000000004">
      <c r="A343">
        <v>67.599999999999994</v>
      </c>
      <c r="B343">
        <v>2.1710983495107201</v>
      </c>
      <c r="C343">
        <v>1.7844810283838599</v>
      </c>
      <c r="D343">
        <v>2.7396925006888599</v>
      </c>
      <c r="H343">
        <v>67.599999999999994</v>
      </c>
      <c r="I343">
        <v>4.9947202740679</v>
      </c>
      <c r="J343">
        <v>8.3598579569455307</v>
      </c>
      <c r="K343">
        <v>3.2483621501821802</v>
      </c>
    </row>
    <row r="344" spans="1:11" x14ac:dyDescent="0.55000000000000004">
      <c r="A344">
        <v>67.8</v>
      </c>
      <c r="B344">
        <v>2.19298779990786</v>
      </c>
      <c r="C344">
        <v>1.7897328346378301</v>
      </c>
      <c r="D344">
        <v>2.85320778772999</v>
      </c>
      <c r="H344">
        <v>67.8</v>
      </c>
      <c r="I344">
        <v>5.5602842640586001</v>
      </c>
      <c r="J344">
        <v>8.3331998897586494</v>
      </c>
      <c r="K344">
        <v>3.2088411420429002</v>
      </c>
    </row>
    <row r="345" spans="1:11" x14ac:dyDescent="0.55000000000000004">
      <c r="A345">
        <v>68</v>
      </c>
      <c r="B345">
        <v>2.2324789566096599</v>
      </c>
      <c r="C345">
        <v>1.80296513965546</v>
      </c>
      <c r="D345">
        <v>2.5784008447804698</v>
      </c>
      <c r="H345">
        <v>68</v>
      </c>
      <c r="I345">
        <v>5.0472695530791398</v>
      </c>
      <c r="J345">
        <v>8.3505261066800909</v>
      </c>
      <c r="K345">
        <v>3.2261824512813302</v>
      </c>
    </row>
    <row r="346" spans="1:11" x14ac:dyDescent="0.55000000000000004">
      <c r="A346">
        <v>68.2</v>
      </c>
      <c r="B346">
        <v>2.34908335213902</v>
      </c>
      <c r="C346">
        <v>1.92097080835739</v>
      </c>
      <c r="D346">
        <v>2.6222628668677501</v>
      </c>
      <c r="H346">
        <v>68.2</v>
      </c>
      <c r="I346">
        <v>5.4858497251000102</v>
      </c>
      <c r="J346">
        <v>7.2908333314478702</v>
      </c>
      <c r="K346">
        <v>2.7504588744356502</v>
      </c>
    </row>
    <row r="347" spans="1:11" x14ac:dyDescent="0.55000000000000004">
      <c r="A347">
        <v>68.400000000000006</v>
      </c>
      <c r="B347">
        <v>2.2419978433099099</v>
      </c>
      <c r="C347">
        <v>1.7778851943059399</v>
      </c>
      <c r="D347">
        <v>2.6448943004939198</v>
      </c>
      <c r="H347">
        <v>68.400000000000006</v>
      </c>
      <c r="I347">
        <v>6.2437420320564003</v>
      </c>
      <c r="J347">
        <v>7.8829168026060801</v>
      </c>
      <c r="K347">
        <v>3.0626385724224301</v>
      </c>
    </row>
    <row r="348" spans="1:11" x14ac:dyDescent="0.55000000000000004">
      <c r="A348">
        <v>68.599999999999994</v>
      </c>
      <c r="B348">
        <v>2.5447695222157498</v>
      </c>
      <c r="C348">
        <v>1.9312938331576699</v>
      </c>
      <c r="D348">
        <v>2.9586181046262898</v>
      </c>
      <c r="H348">
        <v>68.599999999999994</v>
      </c>
      <c r="I348">
        <v>6.6088108530951999</v>
      </c>
      <c r="J348">
        <v>6.8710864493219299</v>
      </c>
      <c r="K348">
        <v>3.2301384518532701</v>
      </c>
    </row>
    <row r="349" spans="1:11" x14ac:dyDescent="0.55000000000000004">
      <c r="A349">
        <v>68.8</v>
      </c>
      <c r="B349">
        <v>2.4804501883835099</v>
      </c>
      <c r="C349">
        <v>1.83577703835263</v>
      </c>
      <c r="D349">
        <v>2.4994860629710298</v>
      </c>
      <c r="H349">
        <v>68.8</v>
      </c>
      <c r="I349">
        <v>5.9811238196280403</v>
      </c>
      <c r="J349">
        <v>7.2308603199481798</v>
      </c>
      <c r="K349">
        <v>3.4272702651032301</v>
      </c>
    </row>
    <row r="350" spans="1:11" x14ac:dyDescent="0.55000000000000004">
      <c r="A350">
        <v>69</v>
      </c>
      <c r="B350">
        <v>2.5451201677862798</v>
      </c>
      <c r="C350">
        <v>1.8738699009814299</v>
      </c>
      <c r="D350">
        <v>2.6870062474567602</v>
      </c>
      <c r="H350">
        <v>69</v>
      </c>
      <c r="I350">
        <v>5.7389046769646903</v>
      </c>
      <c r="J350">
        <v>7.0305990961217404</v>
      </c>
      <c r="K350">
        <v>2.9293732291130699</v>
      </c>
    </row>
    <row r="351" spans="1:11" x14ac:dyDescent="0.55000000000000004">
      <c r="A351">
        <v>69.2</v>
      </c>
      <c r="B351">
        <v>2.5646949294886898</v>
      </c>
      <c r="C351">
        <v>2.01541586238638</v>
      </c>
      <c r="D351">
        <v>2.5799482307442401</v>
      </c>
      <c r="H351">
        <v>69.2</v>
      </c>
      <c r="I351">
        <v>6.1644413317600302</v>
      </c>
      <c r="J351">
        <v>7.4422623483023802</v>
      </c>
      <c r="K351">
        <v>2.7856570980680799</v>
      </c>
    </row>
    <row r="352" spans="1:11" x14ac:dyDescent="0.55000000000000004">
      <c r="A352">
        <v>69.400000000000006</v>
      </c>
      <c r="B352">
        <v>2.4493705355987099</v>
      </c>
      <c r="C352">
        <v>1.80056596256993</v>
      </c>
      <c r="D352">
        <v>2.7054121149749899</v>
      </c>
      <c r="H352">
        <v>69.400000000000006</v>
      </c>
      <c r="I352">
        <v>5.5228356954894302</v>
      </c>
      <c r="J352">
        <v>7.5248926573156698</v>
      </c>
      <c r="K352">
        <v>3.3650715609692501</v>
      </c>
    </row>
    <row r="353" spans="1:11" x14ac:dyDescent="0.55000000000000004">
      <c r="A353">
        <v>69.599999999999994</v>
      </c>
      <c r="B353">
        <v>2.6343785582071599</v>
      </c>
      <c r="C353">
        <v>1.7992609710877301</v>
      </c>
      <c r="D353">
        <v>2.84066675675267</v>
      </c>
      <c r="H353">
        <v>69.599999999999994</v>
      </c>
      <c r="I353">
        <v>5.5921186268398397</v>
      </c>
      <c r="J353">
        <v>7.1170289294087201</v>
      </c>
      <c r="K353">
        <v>3.0563107539085399</v>
      </c>
    </row>
    <row r="354" spans="1:11" x14ac:dyDescent="0.55000000000000004">
      <c r="A354">
        <v>69.8</v>
      </c>
      <c r="B354">
        <v>2.5399330083556402</v>
      </c>
      <c r="C354">
        <v>2.1868718636112501</v>
      </c>
      <c r="D354">
        <v>2.8114756448510598</v>
      </c>
      <c r="H354">
        <v>69.8</v>
      </c>
      <c r="I354">
        <v>4.88336959737918</v>
      </c>
      <c r="J354">
        <v>7.4857433141199001</v>
      </c>
      <c r="K354">
        <v>2.7347557964258198</v>
      </c>
    </row>
    <row r="355" spans="1:11" x14ac:dyDescent="0.55000000000000004">
      <c r="A355">
        <v>70</v>
      </c>
      <c r="B355">
        <v>2.3720435615478301</v>
      </c>
      <c r="C355">
        <v>1.9222332565431299</v>
      </c>
      <c r="D355">
        <v>3.21125211870817</v>
      </c>
      <c r="H355">
        <v>70</v>
      </c>
      <c r="I355">
        <v>5.1413001265763798</v>
      </c>
      <c r="J355">
        <v>7.0866559918356096</v>
      </c>
      <c r="K355">
        <v>2.92397424585746</v>
      </c>
    </row>
    <row r="356" spans="1:11" x14ac:dyDescent="0.55000000000000004">
      <c r="A356">
        <v>70.2</v>
      </c>
      <c r="B356">
        <v>2.2393358852251199</v>
      </c>
      <c r="C356">
        <v>1.91948747793051</v>
      </c>
      <c r="D356">
        <v>2.7041899040294801</v>
      </c>
      <c r="H356">
        <v>70.2</v>
      </c>
      <c r="I356">
        <v>5.46150225046022</v>
      </c>
      <c r="J356">
        <v>7.6945204317538503</v>
      </c>
      <c r="K356">
        <v>2.9721439642095802</v>
      </c>
    </row>
    <row r="357" spans="1:11" x14ac:dyDescent="0.55000000000000004">
      <c r="A357">
        <v>70.400000000000006</v>
      </c>
      <c r="B357">
        <v>2.4365800407357798</v>
      </c>
      <c r="C357">
        <v>2.11042577071315</v>
      </c>
      <c r="D357">
        <v>2.44522772762422</v>
      </c>
      <c r="H357">
        <v>70.400000000000006</v>
      </c>
      <c r="I357">
        <v>6.1275230875123397</v>
      </c>
      <c r="J357">
        <v>7.3138190904242002</v>
      </c>
      <c r="K357">
        <v>2.76652134733345</v>
      </c>
    </row>
    <row r="358" spans="1:11" x14ac:dyDescent="0.55000000000000004">
      <c r="A358">
        <v>70.599999999999994</v>
      </c>
      <c r="B358">
        <v>2.2898156513714198</v>
      </c>
      <c r="C358">
        <v>2.1808852897637001</v>
      </c>
      <c r="D358">
        <v>2.3630364070413599</v>
      </c>
      <c r="H358">
        <v>70.599999999999994</v>
      </c>
      <c r="I358">
        <v>6.8109640626912098</v>
      </c>
      <c r="J358">
        <v>7.4604844240853003</v>
      </c>
      <c r="K358">
        <v>2.59841811452175</v>
      </c>
    </row>
    <row r="359" spans="1:11" x14ac:dyDescent="0.55000000000000004">
      <c r="A359">
        <v>70.8</v>
      </c>
      <c r="B359">
        <v>2.38241568520507</v>
      </c>
      <c r="C359">
        <v>2.2017817263367299</v>
      </c>
      <c r="D359">
        <v>2.5735972058832401</v>
      </c>
      <c r="H359">
        <v>70.8</v>
      </c>
      <c r="I359">
        <v>5.6602778550677897</v>
      </c>
      <c r="J359">
        <v>7.7450968896945902</v>
      </c>
      <c r="K359">
        <v>3.0253912917911698</v>
      </c>
    </row>
    <row r="360" spans="1:11" x14ac:dyDescent="0.55000000000000004">
      <c r="A360">
        <v>71</v>
      </c>
      <c r="B360">
        <v>2.5032007370018801</v>
      </c>
      <c r="C360">
        <v>2.3069180925881101</v>
      </c>
      <c r="D360">
        <v>2.8086730197562901</v>
      </c>
      <c r="H360">
        <v>71</v>
      </c>
      <c r="I360">
        <v>6.0878643542997901</v>
      </c>
      <c r="J360">
        <v>6.9307493852319002</v>
      </c>
      <c r="K360">
        <v>3.0122379747896799</v>
      </c>
    </row>
    <row r="361" spans="1:11" x14ac:dyDescent="0.55000000000000004">
      <c r="A361">
        <v>71.2</v>
      </c>
      <c r="B361">
        <v>2.3253899619466498</v>
      </c>
      <c r="C361">
        <v>2.0806598391733901</v>
      </c>
      <c r="D361">
        <v>2.5688482613645198</v>
      </c>
      <c r="H361">
        <v>71.2</v>
      </c>
      <c r="I361">
        <v>5.8890227657584902</v>
      </c>
      <c r="J361">
        <v>6.06008498070209</v>
      </c>
      <c r="K361">
        <v>2.84387335239937</v>
      </c>
    </row>
    <row r="362" spans="1:11" x14ac:dyDescent="0.55000000000000004">
      <c r="A362">
        <v>71.400000000000006</v>
      </c>
      <c r="B362">
        <v>2.1229106538224198</v>
      </c>
      <c r="C362">
        <v>2.3286806431823002</v>
      </c>
      <c r="D362">
        <v>2.65318490389045</v>
      </c>
      <c r="H362">
        <v>71.400000000000006</v>
      </c>
      <c r="I362">
        <v>5.3744990234080197</v>
      </c>
      <c r="J362">
        <v>6.4989252692266</v>
      </c>
      <c r="K362">
        <v>2.8347157293148499</v>
      </c>
    </row>
    <row r="363" spans="1:11" x14ac:dyDescent="0.55000000000000004">
      <c r="A363">
        <v>71.599999999999994</v>
      </c>
      <c r="B363">
        <v>2.2349192563943001</v>
      </c>
      <c r="C363">
        <v>2.2221567009776702</v>
      </c>
      <c r="D363">
        <v>2.83441765215828</v>
      </c>
      <c r="H363">
        <v>71.599999999999994</v>
      </c>
      <c r="I363">
        <v>6.2800584687069998</v>
      </c>
      <c r="J363">
        <v>6.64121047678604</v>
      </c>
      <c r="K363">
        <v>2.9114087871645702</v>
      </c>
    </row>
    <row r="364" spans="1:11" x14ac:dyDescent="0.55000000000000004">
      <c r="A364">
        <v>71.8</v>
      </c>
      <c r="B364">
        <v>2.3563517093423698</v>
      </c>
      <c r="C364">
        <v>2.1274300813856799</v>
      </c>
      <c r="D364">
        <v>2.7729581000403001</v>
      </c>
      <c r="H364">
        <v>71.8</v>
      </c>
      <c r="I364">
        <v>6.0578773943238797</v>
      </c>
      <c r="J364">
        <v>7.1653037135828699</v>
      </c>
      <c r="K364">
        <v>2.6161303803354499</v>
      </c>
    </row>
    <row r="365" spans="1:11" x14ac:dyDescent="0.55000000000000004">
      <c r="A365">
        <v>72</v>
      </c>
      <c r="B365">
        <v>2.42547339421129</v>
      </c>
      <c r="C365">
        <v>2.0664646852292599</v>
      </c>
      <c r="D365">
        <v>2.7078806155783002</v>
      </c>
      <c r="H365">
        <v>72</v>
      </c>
      <c r="I365">
        <v>5.7995586253987303</v>
      </c>
      <c r="J365">
        <v>6.7370735926993399</v>
      </c>
      <c r="K365">
        <v>2.8956826625042398</v>
      </c>
    </row>
    <row r="366" spans="1:11" x14ac:dyDescent="0.55000000000000004">
      <c r="A366">
        <v>72.2</v>
      </c>
      <c r="B366">
        <v>2.6331771896249898</v>
      </c>
      <c r="C366">
        <v>2.0866907212873902</v>
      </c>
      <c r="D366">
        <v>2.8856486491554798</v>
      </c>
      <c r="H366">
        <v>72.2</v>
      </c>
      <c r="I366">
        <v>5.3280522963910304</v>
      </c>
      <c r="J366">
        <v>6.7731524399209997</v>
      </c>
      <c r="K366">
        <v>2.9023871270627501</v>
      </c>
    </row>
    <row r="367" spans="1:11" x14ac:dyDescent="0.55000000000000004">
      <c r="A367">
        <v>72.400000000000006</v>
      </c>
      <c r="B367">
        <v>2.4475616466135399</v>
      </c>
      <c r="C367">
        <v>2.1560461685292802</v>
      </c>
      <c r="D367">
        <v>2.7711138709951602</v>
      </c>
      <c r="H367">
        <v>72.400000000000006</v>
      </c>
      <c r="I367">
        <v>5.8135184254755101</v>
      </c>
      <c r="J367">
        <v>6.9811624307158997</v>
      </c>
      <c r="K367">
        <v>3.0681853030053001</v>
      </c>
    </row>
    <row r="368" spans="1:11" x14ac:dyDescent="0.55000000000000004">
      <c r="A368">
        <v>72.599999999999994</v>
      </c>
      <c r="B368">
        <v>2.5340844887064899</v>
      </c>
      <c r="C368">
        <v>2.1783770545258001</v>
      </c>
      <c r="D368">
        <v>2.7775278819802298</v>
      </c>
      <c r="H368">
        <v>72.599999999999994</v>
      </c>
      <c r="I368">
        <v>5.5613200706302903</v>
      </c>
      <c r="J368">
        <v>7.7322145838283198</v>
      </c>
      <c r="K368">
        <v>2.7736394518029601</v>
      </c>
    </row>
    <row r="369" spans="1:11" x14ac:dyDescent="0.55000000000000004">
      <c r="A369">
        <v>72.8</v>
      </c>
      <c r="B369">
        <v>2.3794539689828298</v>
      </c>
      <c r="C369">
        <v>1.9663228919343001</v>
      </c>
      <c r="D369">
        <v>2.82295317701278</v>
      </c>
      <c r="H369">
        <v>72.8</v>
      </c>
      <c r="I369">
        <v>5.3820320289036001</v>
      </c>
      <c r="J369">
        <v>8.6747893416443898</v>
      </c>
      <c r="K369">
        <v>2.95914944803669</v>
      </c>
    </row>
    <row r="370" spans="1:11" x14ac:dyDescent="0.55000000000000004">
      <c r="A370">
        <v>73</v>
      </c>
      <c r="B370">
        <v>2.2715344929451899</v>
      </c>
      <c r="C370">
        <v>2.2073509002588101</v>
      </c>
      <c r="D370">
        <v>2.6312561636533101</v>
      </c>
      <c r="H370">
        <v>73</v>
      </c>
      <c r="I370">
        <v>5.0905921292773204</v>
      </c>
      <c r="J370">
        <v>8.5737662181125796</v>
      </c>
      <c r="K370">
        <v>2.7796094952259098</v>
      </c>
    </row>
    <row r="371" spans="1:11" x14ac:dyDescent="0.55000000000000004">
      <c r="A371">
        <v>73.2</v>
      </c>
      <c r="B371">
        <v>2.2797652144676199</v>
      </c>
      <c r="C371">
        <v>1.7711441937161001</v>
      </c>
      <c r="D371">
        <v>2.7125208106508301</v>
      </c>
      <c r="H371">
        <v>73.2</v>
      </c>
      <c r="I371">
        <v>4.9449900773599902</v>
      </c>
      <c r="J371">
        <v>7.7029317219108604</v>
      </c>
      <c r="K371">
        <v>2.70881783840876</v>
      </c>
    </row>
    <row r="372" spans="1:11" x14ac:dyDescent="0.55000000000000004">
      <c r="A372">
        <v>73.400000000000006</v>
      </c>
      <c r="B372">
        <v>2.42802597460659</v>
      </c>
      <c r="C372">
        <v>1.89293525773371</v>
      </c>
      <c r="D372">
        <v>3.0060797603861702</v>
      </c>
      <c r="H372">
        <v>73.400000000000006</v>
      </c>
      <c r="I372">
        <v>5.47928252328225</v>
      </c>
      <c r="J372">
        <v>8.1661837018662595</v>
      </c>
      <c r="K372">
        <v>3.4029538703635702</v>
      </c>
    </row>
    <row r="373" spans="1:11" x14ac:dyDescent="0.55000000000000004">
      <c r="A373">
        <v>73.599999999999994</v>
      </c>
      <c r="B373">
        <v>2.2171809270512699</v>
      </c>
      <c r="C373">
        <v>2.3672605022269999</v>
      </c>
      <c r="D373">
        <v>2.9672569883083999</v>
      </c>
      <c r="H373">
        <v>73.599999999999994</v>
      </c>
      <c r="I373">
        <v>5.0756406328933403</v>
      </c>
      <c r="J373">
        <v>7.1815346495351999</v>
      </c>
      <c r="K373">
        <v>3.0803410524130701</v>
      </c>
    </row>
    <row r="374" spans="1:11" x14ac:dyDescent="0.55000000000000004">
      <c r="A374">
        <v>73.8</v>
      </c>
      <c r="B374">
        <v>2.1989612904553901</v>
      </c>
      <c r="C374">
        <v>2.5260470954002199</v>
      </c>
      <c r="D374">
        <v>2.6089725030766</v>
      </c>
      <c r="H374">
        <v>73.8</v>
      </c>
      <c r="I374">
        <v>5.9079578699066104</v>
      </c>
      <c r="J374">
        <v>7.2511799831545201</v>
      </c>
      <c r="K374">
        <v>2.7861632887837402</v>
      </c>
    </row>
    <row r="375" spans="1:11" x14ac:dyDescent="0.55000000000000004">
      <c r="A375">
        <v>74</v>
      </c>
      <c r="B375">
        <v>2.1737495966420601</v>
      </c>
      <c r="C375">
        <v>2.2417429898194001</v>
      </c>
      <c r="D375">
        <v>2.6885799580713599</v>
      </c>
      <c r="H375">
        <v>74</v>
      </c>
      <c r="I375">
        <v>5.2216966733805297</v>
      </c>
      <c r="J375">
        <v>11.369743677712</v>
      </c>
      <c r="K375">
        <v>2.7947657506213899</v>
      </c>
    </row>
    <row r="376" spans="1:11" x14ac:dyDescent="0.55000000000000004">
      <c r="A376">
        <v>74.2</v>
      </c>
      <c r="B376">
        <v>2.1007111344629501</v>
      </c>
      <c r="C376">
        <v>2.27193776221287</v>
      </c>
      <c r="D376">
        <v>2.80648369965976</v>
      </c>
      <c r="H376">
        <v>74.2</v>
      </c>
      <c r="I376">
        <v>5.5819523274360003</v>
      </c>
      <c r="J376">
        <v>7.1022517363572604</v>
      </c>
      <c r="K376">
        <v>2.7618163027051801</v>
      </c>
    </row>
    <row r="377" spans="1:11" x14ac:dyDescent="0.55000000000000004">
      <c r="A377">
        <v>74.400000000000006</v>
      </c>
      <c r="B377">
        <v>2.1391887860259899</v>
      </c>
      <c r="C377">
        <v>2.2642340925838198</v>
      </c>
      <c r="D377">
        <v>2.8618304753729</v>
      </c>
      <c r="H377">
        <v>74.400000000000006</v>
      </c>
      <c r="I377">
        <v>5.7918798828265503</v>
      </c>
      <c r="J377">
        <v>6.9454051417851499</v>
      </c>
      <c r="K377">
        <v>2.5694726239809098</v>
      </c>
    </row>
    <row r="378" spans="1:11" x14ac:dyDescent="0.55000000000000004">
      <c r="A378">
        <v>74.599999999999994</v>
      </c>
      <c r="B378">
        <v>2.32654841161132</v>
      </c>
      <c r="C378">
        <v>2.0833434224011098</v>
      </c>
      <c r="D378">
        <v>2.80854456896015</v>
      </c>
      <c r="H378">
        <v>74.599999999999994</v>
      </c>
      <c r="I378">
        <v>5.0915745338986103</v>
      </c>
      <c r="J378">
        <v>7.0431031800518999</v>
      </c>
      <c r="K378">
        <v>2.6521812977132502</v>
      </c>
    </row>
    <row r="379" spans="1:11" x14ac:dyDescent="0.55000000000000004">
      <c r="A379">
        <v>74.8</v>
      </c>
      <c r="B379">
        <v>2.3020029473071402</v>
      </c>
      <c r="C379">
        <v>2.03131184767502</v>
      </c>
      <c r="D379">
        <v>3.0193968402145601</v>
      </c>
      <c r="H379">
        <v>74.8</v>
      </c>
      <c r="I379">
        <v>4.8127920911378101</v>
      </c>
      <c r="J379">
        <v>6.6117703391208797</v>
      </c>
      <c r="K379">
        <v>2.9488865492146901</v>
      </c>
    </row>
    <row r="380" spans="1:11" x14ac:dyDescent="0.55000000000000004">
      <c r="A380">
        <v>75</v>
      </c>
      <c r="B380">
        <v>2.0806982834404102</v>
      </c>
      <c r="C380">
        <v>1.85211702886858</v>
      </c>
      <c r="D380">
        <v>3.0947740402500901</v>
      </c>
      <c r="H380">
        <v>75</v>
      </c>
      <c r="I380">
        <v>5.0367290168269196</v>
      </c>
      <c r="J380">
        <v>5.8349472290988302</v>
      </c>
      <c r="K380">
        <v>3.1099422698154</v>
      </c>
    </row>
    <row r="381" spans="1:11" x14ac:dyDescent="0.55000000000000004">
      <c r="A381">
        <v>75.2</v>
      </c>
      <c r="B381">
        <v>2.3985942183198699</v>
      </c>
      <c r="C381">
        <v>2.00020810043894</v>
      </c>
      <c r="D381">
        <v>2.8446335536479999</v>
      </c>
      <c r="H381">
        <v>75.2</v>
      </c>
      <c r="I381">
        <v>5.5258691357007299</v>
      </c>
      <c r="J381">
        <v>5.1719972015335696</v>
      </c>
      <c r="K381">
        <v>2.8378680141947501</v>
      </c>
    </row>
    <row r="382" spans="1:11" x14ac:dyDescent="0.55000000000000004">
      <c r="A382">
        <v>75.400000000000006</v>
      </c>
      <c r="B382">
        <v>2.30920382740962</v>
      </c>
      <c r="C382">
        <v>1.79986923330098</v>
      </c>
      <c r="D382">
        <v>2.7833642400340701</v>
      </c>
      <c r="H382">
        <v>75.400000000000006</v>
      </c>
      <c r="I382">
        <v>5.3676540121641203</v>
      </c>
      <c r="J382">
        <v>4.8108883085281402</v>
      </c>
      <c r="K382">
        <v>3.1135569406165602</v>
      </c>
    </row>
    <row r="383" spans="1:11" x14ac:dyDescent="0.55000000000000004">
      <c r="A383">
        <v>75.599999999999994</v>
      </c>
      <c r="B383">
        <v>2.1673540236268498</v>
      </c>
      <c r="C383">
        <v>1.9519095455483499</v>
      </c>
      <c r="D383">
        <v>2.8488538076621501</v>
      </c>
      <c r="H383">
        <v>75.599999999999994</v>
      </c>
      <c r="I383">
        <v>5.5617048959676803</v>
      </c>
      <c r="J383">
        <v>4.9151857407353798</v>
      </c>
      <c r="K383">
        <v>3.41498814657397</v>
      </c>
    </row>
    <row r="384" spans="1:11" x14ac:dyDescent="0.55000000000000004">
      <c r="A384">
        <v>75.8</v>
      </c>
      <c r="B384">
        <v>2.1238337570372101</v>
      </c>
      <c r="C384">
        <v>2.0249461618472999</v>
      </c>
      <c r="D384">
        <v>2.6528939901459601</v>
      </c>
      <c r="H384">
        <v>75.8</v>
      </c>
      <c r="I384">
        <v>5.2069043071621497</v>
      </c>
      <c r="J384">
        <v>5.5659347778051602</v>
      </c>
      <c r="K384">
        <v>3.2689514512888498</v>
      </c>
    </row>
    <row r="385" spans="1:11" x14ac:dyDescent="0.55000000000000004">
      <c r="A385">
        <v>76</v>
      </c>
      <c r="B385">
        <v>2.1265182544957399</v>
      </c>
      <c r="C385">
        <v>2.18212765838279</v>
      </c>
      <c r="D385">
        <v>2.5135763671258702</v>
      </c>
      <c r="H385">
        <v>76</v>
      </c>
      <c r="I385">
        <v>5.5530128939480301</v>
      </c>
      <c r="J385">
        <v>5.3590389796623796</v>
      </c>
      <c r="K385">
        <v>3.6848680034627099</v>
      </c>
    </row>
    <row r="386" spans="1:11" x14ac:dyDescent="0.55000000000000004">
      <c r="A386">
        <v>76.2</v>
      </c>
      <c r="B386">
        <v>2.04863275009125</v>
      </c>
      <c r="C386">
        <v>2.0644728364657499</v>
      </c>
      <c r="D386">
        <v>2.7632239080120402</v>
      </c>
      <c r="H386">
        <v>76.2</v>
      </c>
      <c r="I386">
        <v>5.54903184686468</v>
      </c>
      <c r="J386">
        <v>5.18592506321147</v>
      </c>
      <c r="K386">
        <v>3.37248651613994</v>
      </c>
    </row>
    <row r="387" spans="1:11" x14ac:dyDescent="0.55000000000000004">
      <c r="A387">
        <v>76.400000000000006</v>
      </c>
      <c r="B387">
        <v>2.0888027862698499</v>
      </c>
      <c r="C387">
        <v>2.1282818250402999</v>
      </c>
      <c r="D387">
        <v>2.8056571413436702</v>
      </c>
      <c r="H387">
        <v>76.400000000000006</v>
      </c>
      <c r="I387">
        <v>5.4849211487742799</v>
      </c>
      <c r="J387">
        <v>5.91845884321972</v>
      </c>
      <c r="K387">
        <v>2.6660041481330099</v>
      </c>
    </row>
    <row r="388" spans="1:11" x14ac:dyDescent="0.55000000000000004">
      <c r="A388">
        <v>76.599999999999994</v>
      </c>
      <c r="B388">
        <v>2.15374632691185</v>
      </c>
      <c r="C388">
        <v>2.0245787207013302</v>
      </c>
      <c r="D388">
        <v>2.64819077138905</v>
      </c>
      <c r="H388">
        <v>76.599999999999994</v>
      </c>
      <c r="I388">
        <v>5.22401134047636</v>
      </c>
      <c r="J388">
        <v>5.5004825018235897</v>
      </c>
      <c r="K388">
        <v>2.9020733647135999</v>
      </c>
    </row>
    <row r="389" spans="1:11" x14ac:dyDescent="0.55000000000000004">
      <c r="A389">
        <v>76.8</v>
      </c>
      <c r="B389">
        <v>1.88979538489299</v>
      </c>
      <c r="C389">
        <v>2.0744104987632999</v>
      </c>
      <c r="D389">
        <v>2.6568710067796402</v>
      </c>
      <c r="H389">
        <v>76.8</v>
      </c>
      <c r="I389">
        <v>5.3869277924851602</v>
      </c>
      <c r="J389">
        <v>5.6533326553823002</v>
      </c>
      <c r="K389">
        <v>2.5785397259556899</v>
      </c>
    </row>
    <row r="390" spans="1:11" x14ac:dyDescent="0.55000000000000004">
      <c r="A390">
        <v>77</v>
      </c>
      <c r="B390">
        <v>1.9222225450054899</v>
      </c>
      <c r="C390">
        <v>1.88859294082244</v>
      </c>
      <c r="D390">
        <v>2.39598159773257</v>
      </c>
      <c r="H390">
        <v>77</v>
      </c>
      <c r="I390">
        <v>4.94501358119415</v>
      </c>
      <c r="J390">
        <v>5.8335591500407302</v>
      </c>
      <c r="K390">
        <v>2.7818748448609201</v>
      </c>
    </row>
    <row r="391" spans="1:11" x14ac:dyDescent="0.55000000000000004">
      <c r="A391">
        <v>77.2</v>
      </c>
      <c r="B391">
        <v>2.1496537457198102</v>
      </c>
      <c r="C391">
        <v>1.84689854048618</v>
      </c>
      <c r="D391">
        <v>2.6533605062010999</v>
      </c>
      <c r="H391">
        <v>77.2</v>
      </c>
      <c r="I391">
        <v>5.5677186941176497</v>
      </c>
      <c r="J391">
        <v>6.0722475304755896</v>
      </c>
      <c r="K391">
        <v>2.9681855914760802</v>
      </c>
    </row>
    <row r="392" spans="1:11" x14ac:dyDescent="0.55000000000000004">
      <c r="A392">
        <v>77.400000000000006</v>
      </c>
      <c r="B392">
        <v>2.2503482513369999</v>
      </c>
      <c r="C392">
        <v>1.7915725056356799</v>
      </c>
      <c r="D392">
        <v>2.6047656489180602</v>
      </c>
      <c r="H392">
        <v>77.400000000000006</v>
      </c>
      <c r="I392">
        <v>5.5881042217973702</v>
      </c>
      <c r="J392">
        <v>5.9764074404253202</v>
      </c>
      <c r="K392">
        <v>2.8837297486576801</v>
      </c>
    </row>
    <row r="393" spans="1:11" x14ac:dyDescent="0.55000000000000004">
      <c r="A393">
        <v>77.599999999999994</v>
      </c>
      <c r="B393">
        <v>2.02730969503365</v>
      </c>
      <c r="C393">
        <v>1.80190120196751</v>
      </c>
      <c r="D393">
        <v>3.0082827624538702</v>
      </c>
      <c r="H393">
        <v>77.599999999999994</v>
      </c>
      <c r="I393">
        <v>5.6849756912940199</v>
      </c>
      <c r="J393">
        <v>6.5589704891423404</v>
      </c>
      <c r="K393">
        <v>2.1136058391843702</v>
      </c>
    </row>
    <row r="394" spans="1:11" x14ac:dyDescent="0.55000000000000004">
      <c r="A394">
        <v>77.8</v>
      </c>
      <c r="B394">
        <v>2.1774503958346001</v>
      </c>
      <c r="C394">
        <v>1.8401051465606699</v>
      </c>
      <c r="D394">
        <v>2.9752574442337401</v>
      </c>
      <c r="H394">
        <v>77.8</v>
      </c>
      <c r="I394">
        <v>5.5400643677771297</v>
      </c>
      <c r="J394">
        <v>5.8621445149635196</v>
      </c>
      <c r="K394">
        <v>2.2440396167805599</v>
      </c>
    </row>
    <row r="395" spans="1:11" x14ac:dyDescent="0.55000000000000004">
      <c r="A395">
        <v>78</v>
      </c>
      <c r="B395">
        <v>2.2520732974470201</v>
      </c>
      <c r="C395">
        <v>1.89166859186087</v>
      </c>
      <c r="D395">
        <v>2.6837855124766499</v>
      </c>
      <c r="H395">
        <v>78</v>
      </c>
      <c r="I395">
        <v>5.3317002729478498</v>
      </c>
      <c r="J395">
        <v>5.8393302539343903</v>
      </c>
      <c r="K395">
        <v>1.8644463866951799</v>
      </c>
    </row>
    <row r="396" spans="1:11" x14ac:dyDescent="0.55000000000000004">
      <c r="A396">
        <v>78.2</v>
      </c>
      <c r="B396">
        <v>2.1191376039548899</v>
      </c>
      <c r="C396">
        <v>1.9560277548447</v>
      </c>
      <c r="D396">
        <v>2.68182841840208</v>
      </c>
      <c r="H396">
        <v>78.2</v>
      </c>
      <c r="I396">
        <v>5.7307585672358599</v>
      </c>
      <c r="J396">
        <v>5.9212568305124798</v>
      </c>
      <c r="K396">
        <v>2.2193124326073401</v>
      </c>
    </row>
    <row r="397" spans="1:11" x14ac:dyDescent="0.55000000000000004">
      <c r="A397">
        <v>78.400000000000006</v>
      </c>
      <c r="B397">
        <v>2.1589379070402401</v>
      </c>
      <c r="C397">
        <v>1.7857300989861</v>
      </c>
      <c r="D397">
        <v>2.3298621782502602</v>
      </c>
      <c r="H397">
        <v>78.400000000000006</v>
      </c>
      <c r="I397">
        <v>6.1102194381925603</v>
      </c>
      <c r="J397">
        <v>5.4094818593339902</v>
      </c>
      <c r="K397">
        <v>2.17138650324961</v>
      </c>
    </row>
    <row r="398" spans="1:11" x14ac:dyDescent="0.55000000000000004">
      <c r="A398">
        <v>78.599999999999994</v>
      </c>
      <c r="B398">
        <v>2.2919229204558</v>
      </c>
      <c r="C398">
        <v>1.9271137517210899</v>
      </c>
      <c r="D398">
        <v>2.6700860629138301</v>
      </c>
      <c r="H398">
        <v>78.599999999999994</v>
      </c>
      <c r="I398">
        <v>5.8339874871465396</v>
      </c>
      <c r="J398">
        <v>5.0801824496567196</v>
      </c>
      <c r="K398">
        <v>2.8177906677203599</v>
      </c>
    </row>
    <row r="399" spans="1:11" x14ac:dyDescent="0.55000000000000004">
      <c r="A399">
        <v>78.8</v>
      </c>
      <c r="B399">
        <v>2.1287701190835802</v>
      </c>
      <c r="C399">
        <v>2.0125170635053302</v>
      </c>
      <c r="D399">
        <v>2.5231076063178302</v>
      </c>
      <c r="H399">
        <v>78.8</v>
      </c>
      <c r="I399">
        <v>5.40270144666367</v>
      </c>
      <c r="J399">
        <v>5.2740302210036996</v>
      </c>
      <c r="K399">
        <v>3.0876242276600299</v>
      </c>
    </row>
    <row r="400" spans="1:11" x14ac:dyDescent="0.55000000000000004">
      <c r="A400">
        <v>79</v>
      </c>
      <c r="B400">
        <v>2.2200541256063699</v>
      </c>
      <c r="C400">
        <v>2.2803090924540301</v>
      </c>
      <c r="D400">
        <v>2.9670697218623201</v>
      </c>
      <c r="H400">
        <v>79</v>
      </c>
      <c r="I400">
        <v>6.23196884690286</v>
      </c>
      <c r="J400">
        <v>5.6876064677466198</v>
      </c>
      <c r="K400">
        <v>3.4342502583860899</v>
      </c>
    </row>
    <row r="401" spans="1:11" x14ac:dyDescent="0.55000000000000004">
      <c r="A401">
        <v>79.2</v>
      </c>
      <c r="B401">
        <v>2.2463891694767999</v>
      </c>
      <c r="C401">
        <v>2.05722132128093</v>
      </c>
      <c r="D401">
        <v>2.5127096667865101</v>
      </c>
      <c r="H401">
        <v>79.2</v>
      </c>
      <c r="I401">
        <v>5.9928423648755897</v>
      </c>
      <c r="J401">
        <v>5.8656209746108603</v>
      </c>
      <c r="K401">
        <v>3.0198343258612499</v>
      </c>
    </row>
    <row r="402" spans="1:11" x14ac:dyDescent="0.55000000000000004">
      <c r="A402">
        <v>79.400000000000006</v>
      </c>
      <c r="B402">
        <v>2.3325727008163399</v>
      </c>
      <c r="C402">
        <v>2.0078801724767099</v>
      </c>
      <c r="D402">
        <v>2.6494199844827802</v>
      </c>
      <c r="H402">
        <v>79.400000000000006</v>
      </c>
      <c r="I402">
        <v>5.2724411133883304</v>
      </c>
      <c r="J402">
        <v>5.2910765338974199</v>
      </c>
      <c r="K402">
        <v>2.7151528245315899</v>
      </c>
    </row>
    <row r="403" spans="1:11" x14ac:dyDescent="0.55000000000000004">
      <c r="A403">
        <v>79.599999999999994</v>
      </c>
      <c r="B403">
        <v>2.2502487488499101</v>
      </c>
      <c r="C403">
        <v>2.0537240884418599</v>
      </c>
      <c r="D403">
        <v>2.4157880153867</v>
      </c>
      <c r="H403">
        <v>79.599999999999994</v>
      </c>
      <c r="I403">
        <v>5.5520909002182801</v>
      </c>
      <c r="J403">
        <v>5.5201778747906998</v>
      </c>
      <c r="K403">
        <v>3.0900073841154301</v>
      </c>
    </row>
    <row r="404" spans="1:11" x14ac:dyDescent="0.55000000000000004">
      <c r="A404">
        <v>79.8</v>
      </c>
      <c r="B404">
        <v>2.1618955513412002</v>
      </c>
      <c r="C404">
        <v>1.94534920321386</v>
      </c>
      <c r="D404">
        <v>2.4107866007654701</v>
      </c>
      <c r="H404">
        <v>79.8</v>
      </c>
      <c r="I404">
        <v>5.8228721104053296</v>
      </c>
      <c r="J404">
        <v>5.2657356738558496</v>
      </c>
      <c r="K404">
        <v>3.0983111915863</v>
      </c>
    </row>
    <row r="405" spans="1:11" x14ac:dyDescent="0.55000000000000004">
      <c r="A405">
        <v>80</v>
      </c>
      <c r="B405">
        <v>2.1559747538572802</v>
      </c>
      <c r="C405">
        <v>2.0018407807710701</v>
      </c>
      <c r="D405">
        <v>2.38760736248779</v>
      </c>
      <c r="H405">
        <v>80</v>
      </c>
      <c r="I405">
        <v>6.0371330007202797</v>
      </c>
      <c r="J405">
        <v>5.3352978812101401</v>
      </c>
      <c r="K405">
        <v>2.8564823874926399</v>
      </c>
    </row>
    <row r="406" spans="1:11" x14ac:dyDescent="0.55000000000000004">
      <c r="A406">
        <v>80.2</v>
      </c>
      <c r="B406">
        <v>2.19702044362004</v>
      </c>
      <c r="C406">
        <v>2.0108385750779401</v>
      </c>
      <c r="D406">
        <v>2.1146117107806401</v>
      </c>
      <c r="H406">
        <v>80.2</v>
      </c>
      <c r="I406">
        <v>5.26443921390731</v>
      </c>
      <c r="J406">
        <v>5.4457709887104402</v>
      </c>
      <c r="K406">
        <v>2.8878277762442499</v>
      </c>
    </row>
    <row r="407" spans="1:11" x14ac:dyDescent="0.55000000000000004">
      <c r="A407">
        <v>80.400000000000006</v>
      </c>
      <c r="B407">
        <v>2.49703341110451</v>
      </c>
      <c r="C407">
        <v>2.0257330015400798</v>
      </c>
      <c r="D407">
        <v>2.1659693667758901</v>
      </c>
      <c r="H407">
        <v>80.400000000000006</v>
      </c>
      <c r="I407">
        <v>4.8301660370212698</v>
      </c>
      <c r="J407">
        <v>5.5723803160219196</v>
      </c>
      <c r="K407">
        <v>3.5167847058954198</v>
      </c>
    </row>
    <row r="408" spans="1:11" x14ac:dyDescent="0.55000000000000004">
      <c r="A408">
        <v>80.599999999999994</v>
      </c>
      <c r="B408">
        <v>2.4534122336012798</v>
      </c>
      <c r="C408">
        <v>1.99793556807388</v>
      </c>
      <c r="D408">
        <v>2.1661924501944099</v>
      </c>
      <c r="H408">
        <v>80.599999999999994</v>
      </c>
      <c r="I408">
        <v>5.7411340972967899</v>
      </c>
      <c r="J408">
        <v>5.5054250818120396</v>
      </c>
      <c r="K408">
        <v>3.0795213897073901</v>
      </c>
    </row>
    <row r="409" spans="1:11" x14ac:dyDescent="0.55000000000000004">
      <c r="A409">
        <v>80.8</v>
      </c>
      <c r="B409">
        <v>2.3199128924933601</v>
      </c>
      <c r="C409">
        <v>2.2566004597351998</v>
      </c>
      <c r="D409">
        <v>2.38793053880479</v>
      </c>
      <c r="H409">
        <v>80.8</v>
      </c>
      <c r="I409">
        <v>4.5227486083489996</v>
      </c>
      <c r="J409">
        <v>6.3237790014558897</v>
      </c>
      <c r="K409">
        <v>3.2198350705911301</v>
      </c>
    </row>
    <row r="410" spans="1:11" x14ac:dyDescent="0.55000000000000004">
      <c r="A410">
        <v>81</v>
      </c>
      <c r="B410">
        <v>2.3232668632824902</v>
      </c>
      <c r="C410">
        <v>1.91563354535496</v>
      </c>
      <c r="D410">
        <v>2.3272269654940501</v>
      </c>
      <c r="H410">
        <v>81</v>
      </c>
      <c r="I410">
        <v>5.1513316102034903</v>
      </c>
      <c r="J410">
        <v>5.6608651373271401</v>
      </c>
      <c r="K410">
        <v>3.6768807984637801</v>
      </c>
    </row>
    <row r="411" spans="1:11" x14ac:dyDescent="0.55000000000000004">
      <c r="A411">
        <v>81.2</v>
      </c>
      <c r="B411">
        <v>2.3486254001049298</v>
      </c>
      <c r="C411">
        <v>1.7844007054759701</v>
      </c>
      <c r="D411">
        <v>2.4430768757834</v>
      </c>
      <c r="H411">
        <v>81.2</v>
      </c>
      <c r="I411">
        <v>5.0691828096105702</v>
      </c>
      <c r="J411">
        <v>6.7638684353313803</v>
      </c>
      <c r="K411">
        <v>3.43014347995685</v>
      </c>
    </row>
    <row r="412" spans="1:11" x14ac:dyDescent="0.55000000000000004">
      <c r="A412">
        <v>81.400000000000006</v>
      </c>
      <c r="B412">
        <v>2.2047365974153101</v>
      </c>
      <c r="C412">
        <v>1.85388286647634</v>
      </c>
      <c r="D412">
        <v>2.1995126704142498</v>
      </c>
      <c r="H412">
        <v>81.400000000000006</v>
      </c>
      <c r="I412">
        <v>4.6118467570508299</v>
      </c>
      <c r="J412">
        <v>6.5198193982563399</v>
      </c>
      <c r="K412">
        <v>4.0548520907408498</v>
      </c>
    </row>
    <row r="413" spans="1:11" x14ac:dyDescent="0.55000000000000004">
      <c r="A413">
        <v>81.599999999999994</v>
      </c>
      <c r="B413">
        <v>2.2238384728038301</v>
      </c>
      <c r="C413">
        <v>1.8406790758049001</v>
      </c>
      <c r="D413">
        <v>2.4855426726522598</v>
      </c>
      <c r="H413">
        <v>81.599999999999994</v>
      </c>
      <c r="I413">
        <v>5.1591841347478402</v>
      </c>
      <c r="J413">
        <v>6.5648410885202404</v>
      </c>
      <c r="K413">
        <v>3.17900509840941</v>
      </c>
    </row>
    <row r="414" spans="1:11" x14ac:dyDescent="0.55000000000000004">
      <c r="A414">
        <v>81.8</v>
      </c>
      <c r="B414">
        <v>2.3495708523383798</v>
      </c>
      <c r="C414">
        <v>1.82600210368751</v>
      </c>
      <c r="D414">
        <v>2.4036966904809201</v>
      </c>
      <c r="H414">
        <v>81.8</v>
      </c>
      <c r="I414">
        <v>5.4038770963360196</v>
      </c>
      <c r="J414">
        <v>6.6081696842563602</v>
      </c>
      <c r="K414">
        <v>2.7333218412481002</v>
      </c>
    </row>
    <row r="415" spans="1:11" x14ac:dyDescent="0.55000000000000004">
      <c r="A415">
        <v>82</v>
      </c>
      <c r="B415">
        <v>2.1625447830734799</v>
      </c>
      <c r="C415">
        <v>1.7716865398972601</v>
      </c>
      <c r="D415">
        <v>2.3054378617837101</v>
      </c>
      <c r="H415">
        <v>82</v>
      </c>
      <c r="I415">
        <v>5.1216439924722499</v>
      </c>
      <c r="J415">
        <v>5.9024399604697999</v>
      </c>
      <c r="K415">
        <v>2.5953582878167301</v>
      </c>
    </row>
    <row r="416" spans="1:11" x14ac:dyDescent="0.55000000000000004">
      <c r="A416">
        <v>82.2</v>
      </c>
      <c r="B416">
        <v>2.58067691164208</v>
      </c>
      <c r="C416">
        <v>1.8704925244840001</v>
      </c>
      <c r="D416">
        <v>2.41739488711988</v>
      </c>
      <c r="H416">
        <v>82.2</v>
      </c>
      <c r="I416">
        <v>4.7362371368874499</v>
      </c>
      <c r="J416">
        <v>6.43801216555803</v>
      </c>
      <c r="K416">
        <v>3.0275486285631499</v>
      </c>
    </row>
    <row r="417" spans="1:11" x14ac:dyDescent="0.55000000000000004">
      <c r="A417">
        <v>82.4</v>
      </c>
      <c r="B417">
        <v>2.2748779442446598</v>
      </c>
      <c r="C417">
        <v>2.11426843230808</v>
      </c>
      <c r="D417">
        <v>2.54402283250365</v>
      </c>
      <c r="H417">
        <v>82.4</v>
      </c>
      <c r="I417">
        <v>4.9944396099956396</v>
      </c>
      <c r="J417">
        <v>6.8777205965080697</v>
      </c>
      <c r="K417">
        <v>2.6928289599412101</v>
      </c>
    </row>
    <row r="418" spans="1:11" x14ac:dyDescent="0.55000000000000004">
      <c r="A418">
        <v>82.6</v>
      </c>
      <c r="B418">
        <v>2.58781426876621</v>
      </c>
      <c r="C418">
        <v>1.80280555483383</v>
      </c>
      <c r="D418">
        <v>2.4161046170989402</v>
      </c>
      <c r="H418">
        <v>82.6</v>
      </c>
      <c r="I418">
        <v>5.4009633870621396</v>
      </c>
      <c r="J418">
        <v>6.2413628145509801</v>
      </c>
      <c r="K418">
        <v>2.95956808799408</v>
      </c>
    </row>
    <row r="419" spans="1:11" x14ac:dyDescent="0.55000000000000004">
      <c r="A419">
        <v>82.8</v>
      </c>
      <c r="B419">
        <v>2.5640565510398701</v>
      </c>
      <c r="C419">
        <v>1.8187888697927099</v>
      </c>
      <c r="D419">
        <v>2.4856384233148701</v>
      </c>
      <c r="H419">
        <v>82.8</v>
      </c>
      <c r="I419">
        <v>5.2162770214896002</v>
      </c>
      <c r="J419">
        <v>6.1793785208661998</v>
      </c>
      <c r="K419">
        <v>3.32161967606929</v>
      </c>
    </row>
    <row r="420" spans="1:11" x14ac:dyDescent="0.55000000000000004">
      <c r="A420">
        <v>83</v>
      </c>
      <c r="B420">
        <v>2.6375399524722001</v>
      </c>
      <c r="C420">
        <v>1.9740755182018801</v>
      </c>
      <c r="D420">
        <v>2.4883955421413901</v>
      </c>
      <c r="H420">
        <v>83</v>
      </c>
      <c r="I420">
        <v>5.0711565600574602</v>
      </c>
      <c r="J420">
        <v>5.96895441684409</v>
      </c>
      <c r="K420">
        <v>3.0121656610929199</v>
      </c>
    </row>
    <row r="421" spans="1:11" x14ac:dyDescent="0.55000000000000004">
      <c r="A421">
        <v>83.2</v>
      </c>
      <c r="B421">
        <v>2.4935963073376999</v>
      </c>
      <c r="C421">
        <v>1.87504529034957</v>
      </c>
      <c r="D421">
        <v>2.4976322073466202</v>
      </c>
      <c r="H421">
        <v>83.2</v>
      </c>
      <c r="I421">
        <v>5.2493523138943399</v>
      </c>
      <c r="J421">
        <v>5.4846403081968296</v>
      </c>
      <c r="K421">
        <v>2.28059022070777</v>
      </c>
    </row>
    <row r="422" spans="1:11" x14ac:dyDescent="0.55000000000000004">
      <c r="A422">
        <v>83.4</v>
      </c>
      <c r="B422">
        <v>2.6851397768626</v>
      </c>
      <c r="C422">
        <v>1.75310408047335</v>
      </c>
      <c r="D422">
        <v>2.59169625186358</v>
      </c>
      <c r="H422">
        <v>83.4</v>
      </c>
      <c r="I422">
        <v>5.2271846434027296</v>
      </c>
      <c r="J422">
        <v>5.6449604587840003</v>
      </c>
      <c r="K422">
        <v>2.8959022369884999</v>
      </c>
    </row>
    <row r="423" spans="1:11" x14ac:dyDescent="0.55000000000000004">
      <c r="A423">
        <v>83.6</v>
      </c>
      <c r="B423">
        <v>2.8859803412041698</v>
      </c>
      <c r="C423">
        <v>1.9951659911541499</v>
      </c>
      <c r="D423">
        <v>2.2197878712048702</v>
      </c>
      <c r="H423">
        <v>83.6</v>
      </c>
      <c r="I423">
        <v>5.3643451179025901</v>
      </c>
      <c r="J423">
        <v>5.9775815370290797</v>
      </c>
      <c r="K423">
        <v>3.13002670679399</v>
      </c>
    </row>
    <row r="424" spans="1:11" x14ac:dyDescent="0.55000000000000004">
      <c r="A424">
        <v>83.8</v>
      </c>
      <c r="B424">
        <v>2.9328308792755</v>
      </c>
      <c r="C424">
        <v>1.9370580803056701</v>
      </c>
      <c r="D424">
        <v>2.4775872725596102</v>
      </c>
      <c r="H424">
        <v>83.8</v>
      </c>
      <c r="I424">
        <v>5.4073808773175296</v>
      </c>
      <c r="J424">
        <v>6.2732675897543899</v>
      </c>
      <c r="K424">
        <v>3.3831967396992901</v>
      </c>
    </row>
    <row r="425" spans="1:11" x14ac:dyDescent="0.55000000000000004">
      <c r="A425">
        <v>84</v>
      </c>
      <c r="B425">
        <v>3.0482671051720902</v>
      </c>
      <c r="C425">
        <v>1.8645727704216499</v>
      </c>
      <c r="D425">
        <v>2.0779314629212</v>
      </c>
      <c r="H425">
        <v>84</v>
      </c>
      <c r="I425">
        <v>5.4040117324240704</v>
      </c>
      <c r="J425">
        <v>6.3423341020438997</v>
      </c>
      <c r="K425">
        <v>3.3217842374891302</v>
      </c>
    </row>
    <row r="426" spans="1:11" x14ac:dyDescent="0.55000000000000004">
      <c r="A426">
        <v>84.2</v>
      </c>
      <c r="B426">
        <v>2.70623504752907</v>
      </c>
      <c r="C426">
        <v>1.86564444254613</v>
      </c>
      <c r="D426">
        <v>2.15454992365144</v>
      </c>
      <c r="H426">
        <v>84.2</v>
      </c>
      <c r="I426">
        <v>6.0551249202876001</v>
      </c>
      <c r="J426">
        <v>6.2677636282496003</v>
      </c>
      <c r="K426">
        <v>3.1503416249193701</v>
      </c>
    </row>
    <row r="427" spans="1:11" x14ac:dyDescent="0.55000000000000004">
      <c r="A427">
        <v>84.4</v>
      </c>
      <c r="B427">
        <v>2.6557708720297302</v>
      </c>
      <c r="C427">
        <v>1.81677445529753</v>
      </c>
      <c r="D427">
        <v>2.3584081767262499</v>
      </c>
      <c r="H427">
        <v>84.4</v>
      </c>
      <c r="I427">
        <v>4.8779855872588804</v>
      </c>
      <c r="J427">
        <v>5.7575326677779097</v>
      </c>
      <c r="K427">
        <v>3.7092666929678999</v>
      </c>
    </row>
    <row r="428" spans="1:11" x14ac:dyDescent="0.55000000000000004">
      <c r="A428">
        <v>84.6</v>
      </c>
      <c r="B428">
        <v>2.5061402407543598</v>
      </c>
      <c r="C428">
        <v>1.8685952999667399</v>
      </c>
      <c r="D428">
        <v>2.3688115119190698</v>
      </c>
      <c r="H428">
        <v>84.6</v>
      </c>
      <c r="I428">
        <v>5.1075919632508198</v>
      </c>
      <c r="J428">
        <v>5.4038956505973603</v>
      </c>
      <c r="K428">
        <v>3.0603121323352802</v>
      </c>
    </row>
    <row r="429" spans="1:11" x14ac:dyDescent="0.55000000000000004">
      <c r="A429">
        <v>84.8</v>
      </c>
      <c r="B429">
        <v>2.6533462184240801</v>
      </c>
      <c r="C429">
        <v>1.8102619731565499</v>
      </c>
      <c r="D429">
        <v>2.1908155535065301</v>
      </c>
      <c r="H429">
        <v>84.8</v>
      </c>
      <c r="I429">
        <v>4.8701788692913803</v>
      </c>
      <c r="J429">
        <v>5.3292881975726596</v>
      </c>
      <c r="K429">
        <v>4.0452673334907301</v>
      </c>
    </row>
    <row r="430" spans="1:11" x14ac:dyDescent="0.55000000000000004">
      <c r="A430">
        <v>85</v>
      </c>
      <c r="B430">
        <v>2.7451744383401002</v>
      </c>
      <c r="C430">
        <v>1.7727006363164199</v>
      </c>
      <c r="D430">
        <v>2.1751015358065202</v>
      </c>
      <c r="H430">
        <v>85</v>
      </c>
      <c r="I430">
        <v>5.2623802490486202</v>
      </c>
      <c r="J430">
        <v>5.7042131381560104</v>
      </c>
      <c r="K430">
        <v>3.24877171094057</v>
      </c>
    </row>
    <row r="431" spans="1:11" x14ac:dyDescent="0.55000000000000004">
      <c r="A431">
        <v>85.2</v>
      </c>
      <c r="B431">
        <v>2.7142955364352801</v>
      </c>
      <c r="C431">
        <v>2.1283965459317198</v>
      </c>
      <c r="D431">
        <v>2.3277705940745399</v>
      </c>
      <c r="H431">
        <v>85.2</v>
      </c>
      <c r="I431">
        <v>5.3528402108264501</v>
      </c>
      <c r="J431">
        <v>5.9432892239573603</v>
      </c>
      <c r="K431">
        <v>2.8047024318517302</v>
      </c>
    </row>
    <row r="432" spans="1:11" x14ac:dyDescent="0.55000000000000004">
      <c r="A432">
        <v>85.4</v>
      </c>
      <c r="B432">
        <v>2.7109753126032001</v>
      </c>
      <c r="C432">
        <v>1.8215837605254801</v>
      </c>
      <c r="D432">
        <v>2.1928315180845699</v>
      </c>
      <c r="H432">
        <v>85.4</v>
      </c>
      <c r="I432">
        <v>5.2810391131521497</v>
      </c>
      <c r="J432">
        <v>5.5445780876144299</v>
      </c>
      <c r="K432">
        <v>3.4741544469084702</v>
      </c>
    </row>
    <row r="433" spans="1:11" x14ac:dyDescent="0.55000000000000004">
      <c r="A433">
        <v>85.6</v>
      </c>
      <c r="B433">
        <v>2.5260665454517102</v>
      </c>
      <c r="C433">
        <v>1.96790193166468</v>
      </c>
      <c r="D433">
        <v>2.6147737042308399</v>
      </c>
      <c r="H433">
        <v>85.6</v>
      </c>
      <c r="I433">
        <v>4.8367821490634997</v>
      </c>
      <c r="J433">
        <v>5.3855945528581799</v>
      </c>
      <c r="K433">
        <v>3.37561610541007</v>
      </c>
    </row>
    <row r="434" spans="1:11" x14ac:dyDescent="0.55000000000000004">
      <c r="A434">
        <v>85.8</v>
      </c>
      <c r="B434">
        <v>2.6443805847033501</v>
      </c>
      <c r="C434">
        <v>1.7956492230165499</v>
      </c>
      <c r="D434">
        <v>2.5605375730520601</v>
      </c>
      <c r="H434">
        <v>85.8</v>
      </c>
      <c r="I434">
        <v>4.8025829814582703</v>
      </c>
      <c r="J434">
        <v>5.2218720529135103</v>
      </c>
      <c r="K434">
        <v>2.71067145237192</v>
      </c>
    </row>
    <row r="435" spans="1:11" x14ac:dyDescent="0.55000000000000004">
      <c r="A435">
        <v>86</v>
      </c>
      <c r="B435">
        <v>2.67219849337038</v>
      </c>
      <c r="C435">
        <v>1.9041279652625001</v>
      </c>
      <c r="D435">
        <v>2.6810164172881001</v>
      </c>
      <c r="H435">
        <v>86</v>
      </c>
      <c r="I435">
        <v>5.3077347140383102</v>
      </c>
      <c r="J435">
        <v>5.50280046380428</v>
      </c>
      <c r="K435">
        <v>3.0818829649281199</v>
      </c>
    </row>
    <row r="436" spans="1:11" x14ac:dyDescent="0.55000000000000004">
      <c r="A436">
        <v>86.2</v>
      </c>
      <c r="B436">
        <v>2.5314828466692001</v>
      </c>
      <c r="C436">
        <v>1.85617552929411</v>
      </c>
      <c r="D436">
        <v>2.5432741493706699</v>
      </c>
      <c r="H436">
        <v>86.2</v>
      </c>
      <c r="I436">
        <v>5.1071233999816199</v>
      </c>
      <c r="J436">
        <v>5.9972239805483696</v>
      </c>
      <c r="K436">
        <v>3.1037237792715699</v>
      </c>
    </row>
    <row r="437" spans="1:11" x14ac:dyDescent="0.55000000000000004">
      <c r="A437">
        <v>86.4</v>
      </c>
      <c r="B437">
        <v>2.56912777137306</v>
      </c>
      <c r="C437">
        <v>1.9779206830924601</v>
      </c>
      <c r="D437">
        <v>2.3435401964608502</v>
      </c>
      <c r="H437">
        <v>86.4</v>
      </c>
      <c r="I437">
        <v>4.4056733858632997</v>
      </c>
      <c r="J437">
        <v>6.1855501401495196</v>
      </c>
      <c r="K437">
        <v>3.1852656078463601</v>
      </c>
    </row>
    <row r="438" spans="1:11" x14ac:dyDescent="0.55000000000000004">
      <c r="A438">
        <v>86.6</v>
      </c>
      <c r="B438">
        <v>2.4962782694846499</v>
      </c>
      <c r="C438">
        <v>1.75803572723199</v>
      </c>
      <c r="D438">
        <v>2.3901725087953398</v>
      </c>
      <c r="H438">
        <v>86.6</v>
      </c>
      <c r="I438">
        <v>4.9939386916733204</v>
      </c>
      <c r="J438">
        <v>5.3858127218255696</v>
      </c>
      <c r="K438">
        <v>3.4357082606358</v>
      </c>
    </row>
    <row r="439" spans="1:11" x14ac:dyDescent="0.55000000000000004">
      <c r="A439">
        <v>86.8</v>
      </c>
      <c r="B439">
        <v>2.4372631525337298</v>
      </c>
      <c r="C439">
        <v>1.8904862999804299</v>
      </c>
      <c r="D439">
        <v>2.2694132167847401</v>
      </c>
      <c r="H439">
        <v>86.8</v>
      </c>
      <c r="I439">
        <v>4.9175115484885099</v>
      </c>
      <c r="J439">
        <v>5.5816580560115101</v>
      </c>
      <c r="K439">
        <v>3.2759014182649602</v>
      </c>
    </row>
    <row r="440" spans="1:11" x14ac:dyDescent="0.55000000000000004">
      <c r="A440">
        <v>87</v>
      </c>
      <c r="B440">
        <v>2.5824082518475699</v>
      </c>
      <c r="C440">
        <v>1.8635987047106799</v>
      </c>
      <c r="D440">
        <v>2.5827537793672102</v>
      </c>
      <c r="H440">
        <v>87</v>
      </c>
      <c r="I440">
        <v>4.9053197791900498</v>
      </c>
      <c r="J440">
        <v>5.09175415539121</v>
      </c>
      <c r="K440">
        <v>3.0086287120457298</v>
      </c>
    </row>
    <row r="441" spans="1:11" x14ac:dyDescent="0.55000000000000004">
      <c r="A441">
        <v>87.2</v>
      </c>
      <c r="B441">
        <v>2.5514743536279698</v>
      </c>
      <c r="C441">
        <v>1.87734936625254</v>
      </c>
      <c r="D441">
        <v>2.5141828379456999</v>
      </c>
      <c r="H441">
        <v>87.2</v>
      </c>
      <c r="I441">
        <v>5.0126773449345601</v>
      </c>
      <c r="J441">
        <v>5.8819573068594897</v>
      </c>
      <c r="K441">
        <v>3.12181330216952</v>
      </c>
    </row>
    <row r="442" spans="1:11" x14ac:dyDescent="0.55000000000000004">
      <c r="A442">
        <v>87.4</v>
      </c>
      <c r="B442">
        <v>2.5713490233724201</v>
      </c>
      <c r="C442">
        <v>1.8958995126270499</v>
      </c>
      <c r="D442">
        <v>2.5903180189310402</v>
      </c>
      <c r="H442">
        <v>87.4</v>
      </c>
      <c r="I442">
        <v>4.8933221989977902</v>
      </c>
      <c r="J442">
        <v>4.6539939075223904</v>
      </c>
      <c r="K442">
        <v>3.30088837391345</v>
      </c>
    </row>
    <row r="443" spans="1:11" x14ac:dyDescent="0.55000000000000004">
      <c r="A443">
        <v>87.6</v>
      </c>
      <c r="B443">
        <v>2.3790584507060601</v>
      </c>
      <c r="C443">
        <v>1.8921606899755301</v>
      </c>
      <c r="D443">
        <v>2.7600467461410001</v>
      </c>
      <c r="H443">
        <v>87.6</v>
      </c>
      <c r="I443">
        <v>5.1742008170815099</v>
      </c>
      <c r="J443">
        <v>4.2723051696062502</v>
      </c>
      <c r="K443">
        <v>3.51347525255744</v>
      </c>
    </row>
    <row r="444" spans="1:11" x14ac:dyDescent="0.55000000000000004">
      <c r="A444">
        <v>87.8</v>
      </c>
      <c r="B444">
        <v>2.4034160747383702</v>
      </c>
      <c r="C444">
        <v>1.84236542027554</v>
      </c>
      <c r="D444">
        <v>2.7776842062337201</v>
      </c>
      <c r="H444">
        <v>87.8</v>
      </c>
      <c r="I444">
        <v>5.0821881895051799</v>
      </c>
      <c r="J444">
        <v>4.5976860686867296</v>
      </c>
      <c r="K444">
        <v>3.30608564522838</v>
      </c>
    </row>
    <row r="445" spans="1:11" x14ac:dyDescent="0.55000000000000004">
      <c r="A445">
        <v>88</v>
      </c>
      <c r="B445">
        <v>2.3441230003467202</v>
      </c>
      <c r="C445">
        <v>1.7870612967344499</v>
      </c>
      <c r="D445">
        <v>2.9200044717157301</v>
      </c>
      <c r="H445">
        <v>88</v>
      </c>
      <c r="I445">
        <v>5.4532457860010002</v>
      </c>
      <c r="J445">
        <v>4.0541184758089299</v>
      </c>
      <c r="K445">
        <v>3.6464119668258399</v>
      </c>
    </row>
    <row r="446" spans="1:11" x14ac:dyDescent="0.55000000000000004">
      <c r="A446">
        <v>88.2</v>
      </c>
      <c r="B446">
        <v>2.4501893053768802</v>
      </c>
      <c r="C446">
        <v>1.96362392687495</v>
      </c>
      <c r="D446">
        <v>2.7704487451140598</v>
      </c>
      <c r="H446">
        <v>88.2</v>
      </c>
      <c r="I446">
        <v>5.2675650038747497</v>
      </c>
      <c r="J446">
        <v>3.58773031388793</v>
      </c>
      <c r="K446">
        <v>2.8261596174805099</v>
      </c>
    </row>
    <row r="447" spans="1:11" x14ac:dyDescent="0.55000000000000004">
      <c r="A447">
        <v>88.4</v>
      </c>
      <c r="B447">
        <v>2.50138142453428</v>
      </c>
      <c r="C447">
        <v>1.76604161136914</v>
      </c>
      <c r="D447">
        <v>3.0600600848378701</v>
      </c>
      <c r="H447">
        <v>88.4</v>
      </c>
      <c r="I447">
        <v>4.9590694640831101</v>
      </c>
      <c r="J447">
        <v>3.3951987471957601</v>
      </c>
      <c r="K447">
        <v>3.5816663609711701</v>
      </c>
    </row>
    <row r="448" spans="1:11" x14ac:dyDescent="0.55000000000000004">
      <c r="A448">
        <v>88.6</v>
      </c>
      <c r="B448">
        <v>2.4960009980487099</v>
      </c>
      <c r="C448">
        <v>1.85981898810031</v>
      </c>
      <c r="D448">
        <v>3.1500808648005401</v>
      </c>
      <c r="H448">
        <v>88.6</v>
      </c>
      <c r="I448">
        <v>4.6104822002899999</v>
      </c>
      <c r="J448">
        <v>3.4831680717209701</v>
      </c>
      <c r="K448">
        <v>3.1571765087649299</v>
      </c>
    </row>
    <row r="449" spans="1:11" x14ac:dyDescent="0.55000000000000004">
      <c r="A449">
        <v>88.8</v>
      </c>
      <c r="B449">
        <v>2.5856337229495798</v>
      </c>
      <c r="C449">
        <v>1.8949303907999899</v>
      </c>
      <c r="D449">
        <v>3.3007381831079501</v>
      </c>
      <c r="H449">
        <v>88.8</v>
      </c>
      <c r="I449">
        <v>4.8136007707356896</v>
      </c>
      <c r="J449">
        <v>3.7225715022386998</v>
      </c>
      <c r="K449">
        <v>3.3325172003013201</v>
      </c>
    </row>
    <row r="450" spans="1:11" x14ac:dyDescent="0.55000000000000004">
      <c r="A450">
        <v>89</v>
      </c>
      <c r="B450">
        <v>2.5211050734859701</v>
      </c>
      <c r="C450">
        <v>1.83828311153443</v>
      </c>
      <c r="D450">
        <v>2.9581191032433201</v>
      </c>
      <c r="H450">
        <v>89</v>
      </c>
      <c r="I450">
        <v>5.2012509912890597</v>
      </c>
      <c r="J450">
        <v>3.7574206326349899</v>
      </c>
      <c r="K450">
        <v>3.1139861822362498</v>
      </c>
    </row>
    <row r="451" spans="1:11" x14ac:dyDescent="0.55000000000000004">
      <c r="A451">
        <v>89.2</v>
      </c>
      <c r="B451">
        <v>2.3225188850069398</v>
      </c>
      <c r="C451">
        <v>1.7473615775654101</v>
      </c>
      <c r="D451">
        <v>3.06696780033456</v>
      </c>
      <c r="H451">
        <v>89.2</v>
      </c>
      <c r="I451">
        <v>4.3953567441898498</v>
      </c>
      <c r="J451">
        <v>3.4914298383558799</v>
      </c>
      <c r="K451">
        <v>3.1492038001154699</v>
      </c>
    </row>
    <row r="452" spans="1:11" x14ac:dyDescent="0.55000000000000004">
      <c r="A452">
        <v>89.4</v>
      </c>
      <c r="B452">
        <v>2.7175456796856499</v>
      </c>
      <c r="C452">
        <v>1.81393261602473</v>
      </c>
      <c r="D452">
        <v>3.0734245417538699</v>
      </c>
      <c r="H452">
        <v>89.4</v>
      </c>
      <c r="I452">
        <v>4.69903396287856</v>
      </c>
      <c r="J452">
        <v>3.5599704932314999</v>
      </c>
      <c r="K452">
        <v>3.1904876684374899</v>
      </c>
    </row>
    <row r="453" spans="1:11" x14ac:dyDescent="0.55000000000000004">
      <c r="A453">
        <v>89.6</v>
      </c>
      <c r="B453">
        <v>2.6472321560349701</v>
      </c>
      <c r="C453">
        <v>2.0065494544039599</v>
      </c>
      <c r="D453">
        <v>3.2119350904666302</v>
      </c>
      <c r="H453">
        <v>89.6</v>
      </c>
      <c r="I453">
        <v>5.1055003930928402</v>
      </c>
      <c r="J453">
        <v>3.8502829167482</v>
      </c>
      <c r="K453">
        <v>2.9890440111266501</v>
      </c>
    </row>
    <row r="454" spans="1:11" x14ac:dyDescent="0.55000000000000004">
      <c r="A454">
        <v>89.8</v>
      </c>
      <c r="B454">
        <v>2.6897367039891602</v>
      </c>
      <c r="C454">
        <v>1.75776931704693</v>
      </c>
      <c r="D454">
        <v>3.5211202603119598</v>
      </c>
      <c r="H454">
        <v>89.8</v>
      </c>
      <c r="I454">
        <v>5.4584980653065402</v>
      </c>
      <c r="J454">
        <v>3.4554458558026599</v>
      </c>
      <c r="K454">
        <v>3.1668973697024101</v>
      </c>
    </row>
    <row r="455" spans="1:11" x14ac:dyDescent="0.55000000000000004">
      <c r="A455">
        <v>90</v>
      </c>
      <c r="B455">
        <v>2.4430735046438201</v>
      </c>
      <c r="C455">
        <v>1.90842751122558</v>
      </c>
      <c r="D455">
        <v>3.2178728860096699</v>
      </c>
      <c r="H455">
        <v>90</v>
      </c>
      <c r="I455">
        <v>5.3343456633514803</v>
      </c>
      <c r="J455">
        <v>3.7983637735145299</v>
      </c>
      <c r="K455">
        <v>3.1740267600032999</v>
      </c>
    </row>
    <row r="456" spans="1:11" x14ac:dyDescent="0.55000000000000004">
      <c r="A456">
        <v>90.2</v>
      </c>
      <c r="B456">
        <v>2.5372689629895402</v>
      </c>
      <c r="C456">
        <v>1.9819175414136501</v>
      </c>
      <c r="D456">
        <v>3.27382560183315</v>
      </c>
      <c r="H456">
        <v>90.2</v>
      </c>
      <c r="I456">
        <v>5.8775560254819803</v>
      </c>
      <c r="J456">
        <v>3.5858398238986098</v>
      </c>
      <c r="K456">
        <v>3.5498416535259998</v>
      </c>
    </row>
    <row r="457" spans="1:11" x14ac:dyDescent="0.55000000000000004">
      <c r="A457">
        <v>90.4</v>
      </c>
      <c r="B457">
        <v>2.53382353801145</v>
      </c>
      <c r="C457">
        <v>1.8514982030295299</v>
      </c>
      <c r="D457">
        <v>3.3759494221294402</v>
      </c>
      <c r="H457">
        <v>90.4</v>
      </c>
      <c r="I457">
        <v>4.7433489099302601</v>
      </c>
      <c r="J457">
        <v>3.9579160550159198</v>
      </c>
      <c r="K457">
        <v>3.6259860784237801</v>
      </c>
    </row>
    <row r="458" spans="1:11" x14ac:dyDescent="0.55000000000000004">
      <c r="A458">
        <v>90.6</v>
      </c>
      <c r="B458">
        <v>2.5436591260398198</v>
      </c>
      <c r="C458">
        <v>1.89619398857713</v>
      </c>
      <c r="D458">
        <v>3.1271810912999798</v>
      </c>
      <c r="H458">
        <v>90.6</v>
      </c>
      <c r="I458">
        <v>4.5600185304942702</v>
      </c>
      <c r="J458">
        <v>3.7872162161018199</v>
      </c>
      <c r="K458">
        <v>2.91209895828767</v>
      </c>
    </row>
    <row r="459" spans="1:11" x14ac:dyDescent="0.55000000000000004">
      <c r="A459">
        <v>90.8</v>
      </c>
      <c r="B459">
        <v>2.4210311919345302</v>
      </c>
      <c r="C459">
        <v>2.0083684045538899</v>
      </c>
      <c r="D459">
        <v>3.2784584057586201</v>
      </c>
      <c r="H459">
        <v>90.8</v>
      </c>
      <c r="I459">
        <v>4.6144658938653302</v>
      </c>
      <c r="J459">
        <v>4.8490270513769902</v>
      </c>
      <c r="K459">
        <v>3.2655216623347001</v>
      </c>
    </row>
    <row r="460" spans="1:11" x14ac:dyDescent="0.55000000000000004">
      <c r="A460">
        <v>91</v>
      </c>
      <c r="B460">
        <v>2.4160888585600202</v>
      </c>
      <c r="C460">
        <v>1.90828600077337</v>
      </c>
      <c r="D460">
        <v>3.6460928557818799</v>
      </c>
      <c r="H460">
        <v>91</v>
      </c>
      <c r="I460">
        <v>5.5308735229261101</v>
      </c>
      <c r="J460">
        <v>4.0652039270287297</v>
      </c>
      <c r="K460">
        <v>3.4723137333768999</v>
      </c>
    </row>
    <row r="461" spans="1:11" x14ac:dyDescent="0.55000000000000004">
      <c r="A461">
        <v>91.2</v>
      </c>
      <c r="B461">
        <v>2.2410960831745101</v>
      </c>
      <c r="C461">
        <v>1.9396524496680101</v>
      </c>
      <c r="D461">
        <v>3.4187541512717399</v>
      </c>
      <c r="H461">
        <v>91.2</v>
      </c>
      <c r="I461">
        <v>4.9192953054841899</v>
      </c>
      <c r="J461">
        <v>5.0360301254829798</v>
      </c>
      <c r="K461">
        <v>3.5797454140719398</v>
      </c>
    </row>
    <row r="462" spans="1:11" x14ac:dyDescent="0.55000000000000004">
      <c r="A462">
        <v>91.4</v>
      </c>
      <c r="B462">
        <v>2.34134155471697</v>
      </c>
      <c r="C462">
        <v>1.96685614094651</v>
      </c>
      <c r="D462">
        <v>3.3357829772268399</v>
      </c>
      <c r="H462">
        <v>91.4</v>
      </c>
      <c r="I462">
        <v>5.52580944586383</v>
      </c>
      <c r="J462">
        <v>5.62764712102567</v>
      </c>
      <c r="K462">
        <v>2.7326100720686002</v>
      </c>
    </row>
    <row r="463" spans="1:11" x14ac:dyDescent="0.55000000000000004">
      <c r="A463">
        <v>91.6</v>
      </c>
      <c r="B463">
        <v>2.49825758222301</v>
      </c>
      <c r="C463">
        <v>1.9879155902902701</v>
      </c>
      <c r="D463">
        <v>3.3934873886013901</v>
      </c>
      <c r="H463">
        <v>91.6</v>
      </c>
      <c r="I463">
        <v>5.2763744715659104</v>
      </c>
      <c r="J463">
        <v>5.3852485499243903</v>
      </c>
      <c r="K463">
        <v>3.5010999843506201</v>
      </c>
    </row>
    <row r="464" spans="1:11" x14ac:dyDescent="0.55000000000000004">
      <c r="A464">
        <v>91.8</v>
      </c>
      <c r="B464">
        <v>2.4818875082324898</v>
      </c>
      <c r="C464">
        <v>1.90209719949001</v>
      </c>
      <c r="D464">
        <v>3.3961709572199399</v>
      </c>
      <c r="H464">
        <v>91.8</v>
      </c>
      <c r="I464">
        <v>6.20657431707785</v>
      </c>
      <c r="J464">
        <v>5.3256792815763303</v>
      </c>
      <c r="K464">
        <v>3.0438536577936399</v>
      </c>
    </row>
    <row r="465" spans="1:11" x14ac:dyDescent="0.55000000000000004">
      <c r="A465">
        <v>92</v>
      </c>
      <c r="B465">
        <v>2.3342710199342198</v>
      </c>
      <c r="C465">
        <v>1.89038627758974</v>
      </c>
      <c r="D465">
        <v>3.4693680847057</v>
      </c>
      <c r="H465">
        <v>92</v>
      </c>
      <c r="I465">
        <v>6.1476611846630904</v>
      </c>
      <c r="J465">
        <v>5.5351408566274198</v>
      </c>
      <c r="K465">
        <v>3.4493959521844499</v>
      </c>
    </row>
    <row r="466" spans="1:11" x14ac:dyDescent="0.55000000000000004">
      <c r="A466">
        <v>92.2</v>
      </c>
      <c r="B466">
        <v>2.2822746299755501</v>
      </c>
      <c r="C466">
        <v>1.9439231264910399</v>
      </c>
      <c r="D466">
        <v>3.7368295961526101</v>
      </c>
      <c r="H466">
        <v>92.2</v>
      </c>
      <c r="I466">
        <v>5.6701006773331404</v>
      </c>
      <c r="J466">
        <v>5.4026516120275998</v>
      </c>
      <c r="K466">
        <v>2.6459348443452799</v>
      </c>
    </row>
    <row r="467" spans="1:11" x14ac:dyDescent="0.55000000000000004">
      <c r="A467">
        <v>92.4</v>
      </c>
      <c r="B467">
        <v>2.2564948621383798</v>
      </c>
      <c r="C467">
        <v>2.0048534139359999</v>
      </c>
      <c r="D467">
        <v>3.8428365599973202</v>
      </c>
      <c r="H467">
        <v>92.4</v>
      </c>
      <c r="I467">
        <v>6.3042216980542598</v>
      </c>
      <c r="J467">
        <v>5.2594045077742599</v>
      </c>
      <c r="K467">
        <v>1.9381010662257701</v>
      </c>
    </row>
    <row r="468" spans="1:11" x14ac:dyDescent="0.55000000000000004">
      <c r="A468">
        <v>92.6</v>
      </c>
      <c r="B468">
        <v>2.43726498153362</v>
      </c>
      <c r="C468">
        <v>2.0189587229640802</v>
      </c>
      <c r="D468">
        <v>3.5385283932461</v>
      </c>
      <c r="H468">
        <v>92.6</v>
      </c>
      <c r="I468">
        <v>6.1783459182930702</v>
      </c>
      <c r="J468">
        <v>5.6529394422915997</v>
      </c>
      <c r="K468">
        <v>1.9672236685587701</v>
      </c>
    </row>
    <row r="469" spans="1:11" x14ac:dyDescent="0.55000000000000004">
      <c r="A469">
        <v>92.8</v>
      </c>
      <c r="B469">
        <v>2.4751860234223</v>
      </c>
      <c r="C469">
        <v>1.9478412866300701</v>
      </c>
      <c r="D469">
        <v>3.29487775352891</v>
      </c>
      <c r="H469">
        <v>92.8</v>
      </c>
      <c r="I469">
        <v>6.0044979051187504</v>
      </c>
      <c r="J469">
        <v>5.5007960876479398</v>
      </c>
      <c r="K469">
        <v>1.9039778699836301</v>
      </c>
    </row>
    <row r="470" spans="1:11" x14ac:dyDescent="0.55000000000000004">
      <c r="A470">
        <v>93</v>
      </c>
      <c r="B470">
        <v>2.4712401304899698</v>
      </c>
      <c r="C470">
        <v>1.9324870897511499</v>
      </c>
      <c r="D470">
        <v>3.2895895693789501</v>
      </c>
      <c r="H470">
        <v>93</v>
      </c>
      <c r="I470">
        <v>5.8107514868184502</v>
      </c>
      <c r="J470">
        <v>5.5480742962883101</v>
      </c>
      <c r="K470">
        <v>2.0404255796594502</v>
      </c>
    </row>
    <row r="471" spans="1:11" x14ac:dyDescent="0.55000000000000004">
      <c r="A471">
        <v>93.2</v>
      </c>
      <c r="B471">
        <v>2.6621638085594999</v>
      </c>
      <c r="C471">
        <v>1.8910092131516101</v>
      </c>
      <c r="D471">
        <v>3.3846541324807702</v>
      </c>
      <c r="H471">
        <v>93.2</v>
      </c>
      <c r="I471">
        <v>6.3986555042384401</v>
      </c>
      <c r="J471">
        <v>4.86465681299254</v>
      </c>
      <c r="K471">
        <v>2.0362668073891701</v>
      </c>
    </row>
    <row r="472" spans="1:11" x14ac:dyDescent="0.55000000000000004">
      <c r="A472">
        <v>93.4</v>
      </c>
      <c r="B472">
        <v>2.6970614470704102</v>
      </c>
      <c r="C472">
        <v>2.0285710152421101</v>
      </c>
      <c r="D472">
        <v>3.5007385959075998</v>
      </c>
      <c r="H472">
        <v>93.4</v>
      </c>
      <c r="I472">
        <v>5.9796773773001597</v>
      </c>
      <c r="J472">
        <v>6.0456073136693904</v>
      </c>
      <c r="K472">
        <v>2.2127071315642102</v>
      </c>
    </row>
    <row r="473" spans="1:11" x14ac:dyDescent="0.55000000000000004">
      <c r="A473">
        <v>93.6</v>
      </c>
      <c r="B473">
        <v>2.7250026796842599</v>
      </c>
      <c r="C473">
        <v>1.98864384935309</v>
      </c>
      <c r="D473">
        <v>3.3427821503600699</v>
      </c>
      <c r="H473">
        <v>93.6</v>
      </c>
      <c r="I473">
        <v>6.4405958601481004</v>
      </c>
      <c r="J473">
        <v>5.3480699336865101</v>
      </c>
      <c r="K473">
        <v>1.87604836219851</v>
      </c>
    </row>
    <row r="474" spans="1:11" x14ac:dyDescent="0.55000000000000004">
      <c r="A474">
        <v>93.8</v>
      </c>
      <c r="B474">
        <v>2.77153201002921</v>
      </c>
      <c r="C474">
        <v>2.16997605158608</v>
      </c>
      <c r="D474">
        <v>3.3868916181438902</v>
      </c>
      <c r="H474">
        <v>93.8</v>
      </c>
      <c r="I474">
        <v>5.65811839563513</v>
      </c>
      <c r="J474">
        <v>5.3894129752735598</v>
      </c>
      <c r="K474">
        <v>1.94404683073586</v>
      </c>
    </row>
    <row r="475" spans="1:11" x14ac:dyDescent="0.55000000000000004">
      <c r="A475">
        <v>94</v>
      </c>
      <c r="B475">
        <v>2.67121722233296</v>
      </c>
      <c r="C475">
        <v>2.0567987465330999</v>
      </c>
      <c r="D475">
        <v>3.1517301160932099</v>
      </c>
      <c r="H475">
        <v>94</v>
      </c>
      <c r="I475">
        <v>5.5473512073619897</v>
      </c>
      <c r="J475">
        <v>5.41446393805965</v>
      </c>
      <c r="K475">
        <v>2.0473309010868701</v>
      </c>
    </row>
    <row r="476" spans="1:11" x14ac:dyDescent="0.55000000000000004">
      <c r="A476">
        <v>94.2</v>
      </c>
      <c r="B476">
        <v>2.51244540006418</v>
      </c>
      <c r="C476">
        <v>2.1891697468907299</v>
      </c>
      <c r="D476">
        <v>3.0437493063802599</v>
      </c>
      <c r="H476">
        <v>94.2</v>
      </c>
      <c r="I476">
        <v>5.8924352635221702</v>
      </c>
      <c r="J476">
        <v>5.9721297539986997</v>
      </c>
      <c r="K476">
        <v>2.2239303148552398</v>
      </c>
    </row>
    <row r="477" spans="1:11" x14ac:dyDescent="0.55000000000000004">
      <c r="A477">
        <v>94.4</v>
      </c>
      <c r="B477">
        <v>2.30500798314845</v>
      </c>
      <c r="C477">
        <v>2.07802163513779</v>
      </c>
      <c r="D477">
        <v>3.2466838687802002</v>
      </c>
      <c r="H477">
        <v>94.4</v>
      </c>
      <c r="I477">
        <v>6.1228006127392103</v>
      </c>
      <c r="J477">
        <v>5.2993551423585403</v>
      </c>
      <c r="K477">
        <v>2.2685130309803498</v>
      </c>
    </row>
    <row r="478" spans="1:11" x14ac:dyDescent="0.55000000000000004">
      <c r="A478">
        <v>94.6</v>
      </c>
      <c r="B478">
        <v>2.31763338259083</v>
      </c>
      <c r="C478">
        <v>2.0252760507938499</v>
      </c>
      <c r="D478">
        <v>3.0362026245196301</v>
      </c>
      <c r="H478">
        <v>94.6</v>
      </c>
      <c r="I478">
        <v>5.7524308371729198</v>
      </c>
      <c r="J478">
        <v>5.51557230906886</v>
      </c>
      <c r="K478">
        <v>2.1801968472079798</v>
      </c>
    </row>
    <row r="479" spans="1:11" x14ac:dyDescent="0.55000000000000004">
      <c r="A479">
        <v>94.8</v>
      </c>
      <c r="B479">
        <v>2.5667108088144599</v>
      </c>
      <c r="C479">
        <v>2.3496581839320498</v>
      </c>
      <c r="D479">
        <v>3.2488986853338799</v>
      </c>
      <c r="H479">
        <v>94.8</v>
      </c>
      <c r="I479">
        <v>6.5465297478071403</v>
      </c>
      <c r="J479">
        <v>5.53371791520913</v>
      </c>
      <c r="K479">
        <v>2.3210828549323499</v>
      </c>
    </row>
    <row r="480" spans="1:11" x14ac:dyDescent="0.55000000000000004">
      <c r="A480">
        <v>95</v>
      </c>
      <c r="B480">
        <v>2.5606110274434699</v>
      </c>
      <c r="C480">
        <v>2.2230850911748199</v>
      </c>
      <c r="D480">
        <v>3.0825482829923998</v>
      </c>
      <c r="H480">
        <v>95</v>
      </c>
      <c r="I480">
        <v>5.6896356441075202</v>
      </c>
      <c r="J480">
        <v>5.5717099174029103</v>
      </c>
      <c r="K480">
        <v>2.2420795350720901</v>
      </c>
    </row>
    <row r="481" spans="1:11" x14ac:dyDescent="0.55000000000000004">
      <c r="A481">
        <v>95.2</v>
      </c>
      <c r="B481">
        <v>2.5722056270151601</v>
      </c>
      <c r="C481">
        <v>2.3790373377043301</v>
      </c>
      <c r="D481">
        <v>2.9193325194262001</v>
      </c>
      <c r="H481">
        <v>95.2</v>
      </c>
      <c r="I481">
        <v>5.9645420006228198</v>
      </c>
      <c r="J481">
        <v>5.5509519983742903</v>
      </c>
      <c r="K481">
        <v>2.0689095783828502</v>
      </c>
    </row>
    <row r="482" spans="1:11" x14ac:dyDescent="0.55000000000000004">
      <c r="A482">
        <v>95.4</v>
      </c>
      <c r="B482">
        <v>2.4642543493007101</v>
      </c>
      <c r="C482">
        <v>2.2867716166488998</v>
      </c>
      <c r="D482">
        <v>3.2712153261161898</v>
      </c>
      <c r="H482">
        <v>95.4</v>
      </c>
      <c r="I482">
        <v>5.9803942752944801</v>
      </c>
      <c r="J482">
        <v>6.2823677883508102</v>
      </c>
      <c r="K482">
        <v>1.91016356047369</v>
      </c>
    </row>
    <row r="483" spans="1:11" x14ac:dyDescent="0.55000000000000004">
      <c r="A483">
        <v>95.6</v>
      </c>
      <c r="B483">
        <v>2.6490158794809302</v>
      </c>
      <c r="C483">
        <v>2.0120832727112701</v>
      </c>
      <c r="D483">
        <v>3.1809178376706</v>
      </c>
      <c r="H483">
        <v>95.6</v>
      </c>
      <c r="I483">
        <v>6.1138041022006302</v>
      </c>
      <c r="J483">
        <v>5.5376661971728103</v>
      </c>
      <c r="K483">
        <v>1.9118678715906201</v>
      </c>
    </row>
    <row r="484" spans="1:11" x14ac:dyDescent="0.55000000000000004">
      <c r="A484">
        <v>95.8</v>
      </c>
      <c r="B484">
        <v>2.2651182929725402</v>
      </c>
      <c r="C484">
        <v>2.3670461051030398</v>
      </c>
      <c r="D484">
        <v>3.2872704892299902</v>
      </c>
      <c r="H484">
        <v>95.8</v>
      </c>
      <c r="I484">
        <v>5.8631946677291404</v>
      </c>
      <c r="J484">
        <v>6.2369006058155403</v>
      </c>
      <c r="K484">
        <v>1.7671099168273801</v>
      </c>
    </row>
    <row r="485" spans="1:11" x14ac:dyDescent="0.55000000000000004">
      <c r="A485">
        <v>96</v>
      </c>
      <c r="B485">
        <v>2.4411710468222401</v>
      </c>
      <c r="C485">
        <v>2.1679380382070201</v>
      </c>
      <c r="D485">
        <v>2.98656187385828</v>
      </c>
      <c r="H485">
        <v>96</v>
      </c>
      <c r="I485">
        <v>5.8035597155441803</v>
      </c>
      <c r="J485">
        <v>5.6389940526759501</v>
      </c>
      <c r="K485">
        <v>2.3193233167491498</v>
      </c>
    </row>
    <row r="486" spans="1:11" x14ac:dyDescent="0.55000000000000004">
      <c r="A486">
        <v>96.2</v>
      </c>
      <c r="B486">
        <v>2.4443474091649802</v>
      </c>
      <c r="C486">
        <v>2.36735424016093</v>
      </c>
      <c r="D486">
        <v>2.9664697576833698</v>
      </c>
      <c r="H486">
        <v>96.2</v>
      </c>
      <c r="I486">
        <v>5.2677650431649301</v>
      </c>
      <c r="J486">
        <v>6.4586060451299403</v>
      </c>
      <c r="K486">
        <v>2.3904491456686299</v>
      </c>
    </row>
    <row r="487" spans="1:11" x14ac:dyDescent="0.55000000000000004">
      <c r="A487">
        <v>96.4</v>
      </c>
      <c r="B487">
        <v>2.3466658168965302</v>
      </c>
      <c r="C487">
        <v>2.09552069769224</v>
      </c>
      <c r="D487">
        <v>2.9588959247792901</v>
      </c>
      <c r="H487">
        <v>96.4</v>
      </c>
      <c r="I487">
        <v>5.7531058457659503</v>
      </c>
      <c r="J487">
        <v>6.3437555378366</v>
      </c>
      <c r="K487">
        <v>1.97028918068364</v>
      </c>
    </row>
    <row r="488" spans="1:11" x14ac:dyDescent="0.55000000000000004">
      <c r="A488">
        <v>96.6</v>
      </c>
      <c r="B488">
        <v>2.5892591623143999</v>
      </c>
      <c r="C488">
        <v>2.3450476340844699</v>
      </c>
      <c r="D488">
        <v>3.4071567146165598</v>
      </c>
      <c r="H488">
        <v>96.6</v>
      </c>
      <c r="I488">
        <v>5.9712224600318997</v>
      </c>
      <c r="J488">
        <v>5.7434404053736303</v>
      </c>
      <c r="K488">
        <v>1.98793234798666</v>
      </c>
    </row>
    <row r="489" spans="1:11" x14ac:dyDescent="0.55000000000000004">
      <c r="A489">
        <v>96.8</v>
      </c>
      <c r="B489">
        <v>2.3323394124971601</v>
      </c>
      <c r="C489">
        <v>2.13006034055317</v>
      </c>
      <c r="D489">
        <v>3.2395506111108299</v>
      </c>
      <c r="H489">
        <v>96.8</v>
      </c>
      <c r="I489">
        <v>6.0085258148662799</v>
      </c>
      <c r="J489">
        <v>6.1717464617429796</v>
      </c>
      <c r="K489">
        <v>1.7167272190035701</v>
      </c>
    </row>
    <row r="490" spans="1:11" x14ac:dyDescent="0.55000000000000004">
      <c r="A490">
        <v>97</v>
      </c>
      <c r="B490">
        <v>2.3454074329930199</v>
      </c>
      <c r="C490">
        <v>2.26832978674559</v>
      </c>
      <c r="D490">
        <v>3.2808621924878798</v>
      </c>
      <c r="H490">
        <v>97</v>
      </c>
      <c r="I490">
        <v>5.5881329578458896</v>
      </c>
      <c r="J490">
        <v>6.0142828649778899</v>
      </c>
      <c r="K490">
        <v>2.47041329314473</v>
      </c>
    </row>
    <row r="491" spans="1:11" x14ac:dyDescent="0.55000000000000004">
      <c r="A491">
        <v>97.2</v>
      </c>
      <c r="B491">
        <v>2.78077707318428</v>
      </c>
      <c r="C491">
        <v>2.3589645602462102</v>
      </c>
      <c r="D491">
        <v>3.05274361060851</v>
      </c>
      <c r="H491">
        <v>97.2</v>
      </c>
      <c r="I491">
        <v>6.0262079040121597</v>
      </c>
      <c r="J491">
        <v>5.6013462655544002</v>
      </c>
      <c r="K491">
        <v>2.0229531773710501</v>
      </c>
    </row>
    <row r="492" spans="1:11" x14ac:dyDescent="0.55000000000000004">
      <c r="A492">
        <v>97.4</v>
      </c>
      <c r="B492">
        <v>2.4425251824079601</v>
      </c>
      <c r="C492">
        <v>2.0891508363188702</v>
      </c>
      <c r="D492">
        <v>2.9235591863472199</v>
      </c>
      <c r="H492">
        <v>97.4</v>
      </c>
      <c r="I492">
        <v>6.00751109130315</v>
      </c>
      <c r="J492">
        <v>7.5007419547468803</v>
      </c>
      <c r="K492">
        <v>1.58739247570744</v>
      </c>
    </row>
    <row r="493" spans="1:11" x14ac:dyDescent="0.55000000000000004">
      <c r="A493">
        <v>97.6</v>
      </c>
      <c r="B493">
        <v>2.50906359175469</v>
      </c>
      <c r="C493">
        <v>2.22091070007744</v>
      </c>
      <c r="D493">
        <v>3.1078091658585398</v>
      </c>
      <c r="H493">
        <v>97.6</v>
      </c>
      <c r="I493">
        <v>5.6743015090979503</v>
      </c>
      <c r="J493">
        <v>7.3551420307895299</v>
      </c>
      <c r="K493">
        <v>1.71289651386007</v>
      </c>
    </row>
    <row r="494" spans="1:11" x14ac:dyDescent="0.55000000000000004">
      <c r="A494">
        <v>97.8</v>
      </c>
      <c r="B494">
        <v>2.8147023531853801</v>
      </c>
      <c r="C494">
        <v>2.0473035818130301</v>
      </c>
      <c r="D494">
        <v>3.1795434047250701</v>
      </c>
      <c r="H494">
        <v>97.8</v>
      </c>
      <c r="I494">
        <v>6.5217220689779296</v>
      </c>
      <c r="J494">
        <v>7.75622796357443</v>
      </c>
      <c r="K494">
        <v>2.1382046670658501</v>
      </c>
    </row>
    <row r="495" spans="1:11" x14ac:dyDescent="0.55000000000000004">
      <c r="A495">
        <v>98</v>
      </c>
      <c r="B495">
        <v>2.8130864037559302</v>
      </c>
      <c r="C495">
        <v>2.02431872233544</v>
      </c>
      <c r="D495">
        <v>2.9426234103614299</v>
      </c>
      <c r="H495">
        <v>98</v>
      </c>
      <c r="I495">
        <v>5.7297525486559397</v>
      </c>
      <c r="J495">
        <v>6.7722735047589797</v>
      </c>
      <c r="K495">
        <v>2.15527935498107</v>
      </c>
    </row>
    <row r="496" spans="1:11" x14ac:dyDescent="0.55000000000000004">
      <c r="A496">
        <v>98.2</v>
      </c>
      <c r="B496">
        <v>2.9271763431581501</v>
      </c>
      <c r="C496">
        <v>1.96323995682311</v>
      </c>
      <c r="D496">
        <v>3.0551695453694299</v>
      </c>
      <c r="H496">
        <v>98.2</v>
      </c>
      <c r="I496">
        <v>5.7171454649311402</v>
      </c>
      <c r="J496">
        <v>7.3890872497048603</v>
      </c>
      <c r="K496">
        <v>1.78212539321986</v>
      </c>
    </row>
    <row r="497" spans="1:11" x14ac:dyDescent="0.55000000000000004">
      <c r="A497">
        <v>98.4</v>
      </c>
      <c r="B497">
        <v>2.8196454434229801</v>
      </c>
      <c r="C497">
        <v>2.1031341010975</v>
      </c>
      <c r="D497">
        <v>2.9661435439425499</v>
      </c>
      <c r="H497">
        <v>98.4</v>
      </c>
      <c r="I497">
        <v>5.9212078987891399</v>
      </c>
      <c r="J497">
        <v>9.1018350720816503</v>
      </c>
      <c r="K497">
        <v>1.7801383922321901</v>
      </c>
    </row>
    <row r="498" spans="1:11" x14ac:dyDescent="0.55000000000000004">
      <c r="A498">
        <v>98.6</v>
      </c>
      <c r="B498">
        <v>2.7159033564441901</v>
      </c>
      <c r="C498">
        <v>1.9998272330127</v>
      </c>
      <c r="D498">
        <v>3.2420999847365399</v>
      </c>
      <c r="H498">
        <v>98.6</v>
      </c>
      <c r="I498">
        <v>5.6137997536956101</v>
      </c>
      <c r="J498">
        <v>7.2376494449739397</v>
      </c>
      <c r="K498">
        <v>2.0478524872305299</v>
      </c>
    </row>
    <row r="499" spans="1:11" x14ac:dyDescent="0.55000000000000004">
      <c r="A499">
        <v>98.8</v>
      </c>
      <c r="B499">
        <v>2.64878135158003</v>
      </c>
      <c r="C499">
        <v>1.9832707293147001</v>
      </c>
      <c r="D499">
        <v>3.1213508367077898</v>
      </c>
      <c r="H499">
        <v>98.8</v>
      </c>
      <c r="I499">
        <v>5.4940532576872601</v>
      </c>
      <c r="J499">
        <v>7.9510180324398396</v>
      </c>
      <c r="K499">
        <v>1.6564020939709001</v>
      </c>
    </row>
    <row r="500" spans="1:11" x14ac:dyDescent="0.55000000000000004">
      <c r="A500">
        <v>99</v>
      </c>
      <c r="B500">
        <v>2.7487872452243498</v>
      </c>
      <c r="C500">
        <v>1.9572391309708601</v>
      </c>
      <c r="D500">
        <v>2.9354603013743201</v>
      </c>
      <c r="H500">
        <v>99</v>
      </c>
      <c r="I500">
        <v>5.3081399101098201</v>
      </c>
      <c r="J500">
        <v>7.7253731865448803</v>
      </c>
      <c r="K500">
        <v>1.6654959799992199</v>
      </c>
    </row>
    <row r="501" spans="1:11" x14ac:dyDescent="0.55000000000000004">
      <c r="A501">
        <v>99.2</v>
      </c>
      <c r="B501">
        <v>2.6651393265444399</v>
      </c>
      <c r="C501">
        <v>2.0593282631450198</v>
      </c>
      <c r="D501">
        <v>3.0460092658581801</v>
      </c>
      <c r="H501">
        <v>99.2</v>
      </c>
      <c r="I501">
        <v>5.6845028775783</v>
      </c>
      <c r="J501">
        <v>7.8715395290243801</v>
      </c>
      <c r="K501">
        <v>1.94524416641607</v>
      </c>
    </row>
    <row r="502" spans="1:11" x14ac:dyDescent="0.55000000000000004">
      <c r="A502">
        <v>99.4</v>
      </c>
      <c r="B502">
        <v>2.7429502696595698</v>
      </c>
      <c r="C502">
        <v>1.9520758907500499</v>
      </c>
      <c r="D502">
        <v>3.2788083195811999</v>
      </c>
      <c r="H502">
        <v>99.4</v>
      </c>
      <c r="I502">
        <v>5.7183310687823603</v>
      </c>
      <c r="J502">
        <v>7.8044691322784301</v>
      </c>
      <c r="K502">
        <v>2.2119949397537502</v>
      </c>
    </row>
    <row r="503" spans="1:11" x14ac:dyDescent="0.55000000000000004">
      <c r="A503">
        <v>99.6</v>
      </c>
      <c r="B503">
        <v>2.9967150077000499</v>
      </c>
      <c r="C503">
        <v>1.9291296724554801</v>
      </c>
      <c r="D503">
        <v>3.1291844405422502</v>
      </c>
      <c r="H503">
        <v>99.6</v>
      </c>
      <c r="I503">
        <v>5.43139234566351</v>
      </c>
      <c r="J503">
        <v>6.8877845443318302</v>
      </c>
      <c r="K503">
        <v>2.4713784439356501</v>
      </c>
    </row>
    <row r="504" spans="1:11" x14ac:dyDescent="0.55000000000000004">
      <c r="A504">
        <v>99.8</v>
      </c>
      <c r="B504">
        <v>2.68620526769435</v>
      </c>
      <c r="C504">
        <v>1.84766785345048</v>
      </c>
      <c r="D504">
        <v>3.4104948545531899</v>
      </c>
      <c r="H504">
        <v>99.8</v>
      </c>
      <c r="I504">
        <v>6.0031209937754699</v>
      </c>
      <c r="J504">
        <v>5.9665681126518697</v>
      </c>
      <c r="K504">
        <v>2.6951720192309798</v>
      </c>
    </row>
    <row r="505" spans="1:11" x14ac:dyDescent="0.55000000000000004">
      <c r="A505">
        <v>100</v>
      </c>
      <c r="B505">
        <v>2.7186446351732299</v>
      </c>
      <c r="C505">
        <v>1.9892623430635801</v>
      </c>
      <c r="D505">
        <v>3.3407138038609898</v>
      </c>
      <c r="H505">
        <v>100</v>
      </c>
      <c r="I505">
        <v>6.0921638539764897</v>
      </c>
      <c r="J505">
        <v>6.1878736043969402</v>
      </c>
      <c r="K505">
        <v>1.8227896902976799</v>
      </c>
    </row>
    <row r="506" spans="1:11" x14ac:dyDescent="0.55000000000000004">
      <c r="A506">
        <v>100.2</v>
      </c>
      <c r="B506">
        <v>2.7114186071715798</v>
      </c>
      <c r="C506">
        <v>1.89369701097557</v>
      </c>
      <c r="D506">
        <v>3.58797269999565</v>
      </c>
      <c r="H506">
        <v>100.2</v>
      </c>
      <c r="I506">
        <v>6.0858596029872896</v>
      </c>
      <c r="J506">
        <v>6.8541322176301502</v>
      </c>
      <c r="K506">
        <v>1.5385567384224399</v>
      </c>
    </row>
    <row r="507" spans="1:11" x14ac:dyDescent="0.55000000000000004">
      <c r="A507">
        <v>100.4</v>
      </c>
      <c r="B507">
        <v>2.9849374001926701</v>
      </c>
      <c r="C507">
        <v>2.0465354993790101</v>
      </c>
      <c r="D507">
        <v>3.8452753781374498</v>
      </c>
      <c r="H507">
        <v>100.4</v>
      </c>
      <c r="I507">
        <v>5.7485334467465199</v>
      </c>
      <c r="J507">
        <v>6.0571006205404601</v>
      </c>
      <c r="K507">
        <v>2.04571121621444</v>
      </c>
    </row>
    <row r="508" spans="1:11" x14ac:dyDescent="0.55000000000000004">
      <c r="A508">
        <v>100.6</v>
      </c>
      <c r="B508">
        <v>2.9563204419352598</v>
      </c>
      <c r="C508">
        <v>1.99255716080984</v>
      </c>
      <c r="D508">
        <v>3.5397841394120899</v>
      </c>
      <c r="H508">
        <v>100.6</v>
      </c>
      <c r="I508">
        <v>6.3116615186049998</v>
      </c>
      <c r="J508">
        <v>7.1321709266289997</v>
      </c>
      <c r="K508">
        <v>2.4942104742799498</v>
      </c>
    </row>
    <row r="509" spans="1:11" x14ac:dyDescent="0.55000000000000004">
      <c r="A509">
        <v>100.8</v>
      </c>
      <c r="B509">
        <v>2.8564637748258401</v>
      </c>
      <c r="C509">
        <v>2.1339523800040898</v>
      </c>
      <c r="D509">
        <v>3.3740280619394798</v>
      </c>
      <c r="H509">
        <v>100.8</v>
      </c>
      <c r="I509">
        <v>6.48818948067579</v>
      </c>
      <c r="J509">
        <v>6.8608700385894403</v>
      </c>
      <c r="K509">
        <v>2.0117123334142102</v>
      </c>
    </row>
    <row r="510" spans="1:11" x14ac:dyDescent="0.55000000000000004">
      <c r="A510">
        <v>101</v>
      </c>
      <c r="B510">
        <v>2.8914337501288601</v>
      </c>
      <c r="C510">
        <v>2.1613785751346302</v>
      </c>
      <c r="D510">
        <v>3.2686403398888499</v>
      </c>
      <c r="H510">
        <v>101</v>
      </c>
      <c r="I510">
        <v>6.3465937037281401</v>
      </c>
      <c r="J510">
        <v>6.7798012263967404</v>
      </c>
      <c r="K510">
        <v>1.99293141752409</v>
      </c>
    </row>
    <row r="511" spans="1:11" x14ac:dyDescent="0.55000000000000004">
      <c r="A511">
        <v>101.2</v>
      </c>
      <c r="B511">
        <v>2.7076968824298402</v>
      </c>
      <c r="C511">
        <v>2.1005094670040498</v>
      </c>
      <c r="D511">
        <v>3.1459830527436501</v>
      </c>
      <c r="H511">
        <v>101.2</v>
      </c>
      <c r="I511">
        <v>6.3637975649561804</v>
      </c>
      <c r="J511">
        <v>6.9643292085148403</v>
      </c>
      <c r="K511">
        <v>2.07127210189077</v>
      </c>
    </row>
    <row r="512" spans="1:11" x14ac:dyDescent="0.55000000000000004">
      <c r="A512">
        <v>101.4</v>
      </c>
      <c r="B512">
        <v>2.7992695385307802</v>
      </c>
      <c r="C512">
        <v>2.2245761249128901</v>
      </c>
      <c r="D512">
        <v>2.9562455448071101</v>
      </c>
      <c r="H512">
        <v>101.4</v>
      </c>
      <c r="I512">
        <v>5.8239608711892501</v>
      </c>
      <c r="J512">
        <v>5.7285623025885402</v>
      </c>
      <c r="K512">
        <v>1.7089908867617201</v>
      </c>
    </row>
    <row r="513" spans="1:11" x14ac:dyDescent="0.55000000000000004">
      <c r="A513">
        <v>101.6</v>
      </c>
      <c r="B513">
        <v>2.96917753750694</v>
      </c>
      <c r="C513">
        <v>2.28820240009538</v>
      </c>
      <c r="D513">
        <v>3.2022078206915001</v>
      </c>
      <c r="H513">
        <v>101.6</v>
      </c>
      <c r="I513">
        <v>5.4393338549012196</v>
      </c>
      <c r="J513">
        <v>5.9483809599398096</v>
      </c>
      <c r="K513">
        <v>2.5259853952125599</v>
      </c>
    </row>
    <row r="514" spans="1:11" x14ac:dyDescent="0.55000000000000004">
      <c r="A514">
        <v>101.8</v>
      </c>
      <c r="B514">
        <v>3.0294597370138199</v>
      </c>
      <c r="C514">
        <v>2.1728319044305602</v>
      </c>
      <c r="D514">
        <v>3.26602984152691</v>
      </c>
      <c r="H514">
        <v>101.8</v>
      </c>
      <c r="I514">
        <v>6.0243271730337504</v>
      </c>
      <c r="J514">
        <v>7.4037054492893697</v>
      </c>
      <c r="K514">
        <v>1.3969545710150799</v>
      </c>
    </row>
    <row r="515" spans="1:11" x14ac:dyDescent="0.55000000000000004">
      <c r="A515">
        <v>102</v>
      </c>
      <c r="B515">
        <v>2.87801550679333</v>
      </c>
      <c r="C515">
        <v>2.1790091211419602</v>
      </c>
      <c r="D515">
        <v>3.0039651552983702</v>
      </c>
      <c r="H515">
        <v>102</v>
      </c>
      <c r="I515">
        <v>5.8071458708322599</v>
      </c>
      <c r="J515">
        <v>7.1161750090138298</v>
      </c>
      <c r="K515">
        <v>1.42911450683549</v>
      </c>
    </row>
    <row r="516" spans="1:11" x14ac:dyDescent="0.55000000000000004">
      <c r="A516">
        <v>102.2</v>
      </c>
      <c r="B516">
        <v>2.9222475594905899</v>
      </c>
      <c r="C516">
        <v>2.0776818732775002</v>
      </c>
      <c r="D516">
        <v>3.0774179382062101</v>
      </c>
      <c r="H516">
        <v>102.2</v>
      </c>
      <c r="I516">
        <v>5.3192175070862904</v>
      </c>
      <c r="J516">
        <v>5.9020612387883604</v>
      </c>
      <c r="K516">
        <v>1.61066429916001</v>
      </c>
    </row>
    <row r="517" spans="1:11" x14ac:dyDescent="0.55000000000000004">
      <c r="A517">
        <v>102.4</v>
      </c>
      <c r="B517">
        <v>2.7314466148587599</v>
      </c>
      <c r="C517">
        <v>2.2140991276759001</v>
      </c>
      <c r="D517">
        <v>3.3700596165869898</v>
      </c>
      <c r="H517">
        <v>102.4</v>
      </c>
      <c r="I517">
        <v>6.1316341829001102</v>
      </c>
      <c r="J517">
        <v>6.4348676173407</v>
      </c>
      <c r="K517">
        <v>2.2036818614232301</v>
      </c>
    </row>
    <row r="518" spans="1:11" x14ac:dyDescent="0.55000000000000004">
      <c r="A518">
        <v>102.6</v>
      </c>
      <c r="B518">
        <v>2.8596559298896</v>
      </c>
      <c r="C518">
        <v>2.0486955556756601</v>
      </c>
      <c r="D518">
        <v>3.6047153327616601</v>
      </c>
      <c r="H518">
        <v>102.6</v>
      </c>
      <c r="I518">
        <v>5.7822514570903296</v>
      </c>
      <c r="J518">
        <v>5.96884363207423</v>
      </c>
      <c r="K518">
        <v>2.4173328783478598</v>
      </c>
    </row>
    <row r="519" spans="1:11" x14ac:dyDescent="0.55000000000000004">
      <c r="A519">
        <v>102.8</v>
      </c>
      <c r="B519">
        <v>2.9778700207259998</v>
      </c>
      <c r="C519">
        <v>2.2466033454438001</v>
      </c>
      <c r="D519">
        <v>3.48481177325767</v>
      </c>
      <c r="H519">
        <v>102.8</v>
      </c>
      <c r="I519">
        <v>5.6638911029925199</v>
      </c>
      <c r="J519">
        <v>7.3875221741723598</v>
      </c>
      <c r="K519">
        <v>2.8301970798959899</v>
      </c>
    </row>
    <row r="520" spans="1:11" x14ac:dyDescent="0.55000000000000004">
      <c r="A520">
        <v>103</v>
      </c>
      <c r="B520">
        <v>2.75404667140665</v>
      </c>
      <c r="C520">
        <v>2.4588978317582</v>
      </c>
      <c r="D520">
        <v>3.5912522694611102</v>
      </c>
      <c r="H520">
        <v>103</v>
      </c>
      <c r="I520">
        <v>6.1817194128407298</v>
      </c>
      <c r="J520">
        <v>6.0665931297831204</v>
      </c>
      <c r="K520">
        <v>1.9931051997715099</v>
      </c>
    </row>
    <row r="521" spans="1:11" x14ac:dyDescent="0.55000000000000004">
      <c r="A521">
        <v>103.2</v>
      </c>
      <c r="B521">
        <v>2.84012623798588</v>
      </c>
      <c r="C521">
        <v>2.4898204756069999</v>
      </c>
      <c r="D521">
        <v>3.3929533865356798</v>
      </c>
      <c r="H521">
        <v>103.2</v>
      </c>
      <c r="I521">
        <v>5.9483291255887503</v>
      </c>
      <c r="J521">
        <v>5.4498103758790801</v>
      </c>
      <c r="K521">
        <v>1.9898482873952601</v>
      </c>
    </row>
    <row r="522" spans="1:11" x14ac:dyDescent="0.55000000000000004">
      <c r="A522">
        <v>103.4</v>
      </c>
      <c r="B522">
        <v>2.8215023758727802</v>
      </c>
      <c r="C522">
        <v>2.1842306240405298</v>
      </c>
      <c r="D522">
        <v>3.7492024694628099</v>
      </c>
      <c r="H522">
        <v>103.4</v>
      </c>
      <c r="I522">
        <v>5.9964704759404803</v>
      </c>
      <c r="J522">
        <v>5.91704587961613</v>
      </c>
      <c r="K522">
        <v>1.9088311314739299</v>
      </c>
    </row>
    <row r="523" spans="1:11" x14ac:dyDescent="0.55000000000000004">
      <c r="A523">
        <v>103.6</v>
      </c>
      <c r="B523">
        <v>3.01744470741298</v>
      </c>
      <c r="C523">
        <v>2.19440540058363</v>
      </c>
      <c r="D523">
        <v>3.4394130688798401</v>
      </c>
      <c r="H523">
        <v>103.6</v>
      </c>
      <c r="I523">
        <v>5.0996700375300401</v>
      </c>
      <c r="J523">
        <v>5.4005482299693801</v>
      </c>
      <c r="K523">
        <v>1.8211117775104999</v>
      </c>
    </row>
    <row r="524" spans="1:11" x14ac:dyDescent="0.55000000000000004">
      <c r="A524">
        <v>103.8</v>
      </c>
      <c r="B524">
        <v>2.97953395933426</v>
      </c>
      <c r="C524">
        <v>2.3169899291594702</v>
      </c>
      <c r="D524">
        <v>3.5938333353646899</v>
      </c>
      <c r="H524">
        <v>103.8</v>
      </c>
      <c r="I524">
        <v>6.4636834847307103</v>
      </c>
      <c r="J524">
        <v>5.6758608904074599</v>
      </c>
      <c r="K524">
        <v>1.73795358383641</v>
      </c>
    </row>
    <row r="525" spans="1:11" x14ac:dyDescent="0.55000000000000004">
      <c r="A525">
        <v>104</v>
      </c>
      <c r="B525">
        <v>2.7643665998560101</v>
      </c>
      <c r="C525">
        <v>2.26392216013133</v>
      </c>
      <c r="D525">
        <v>3.0018845290985698</v>
      </c>
      <c r="H525">
        <v>104</v>
      </c>
      <c r="I525">
        <v>6.2403157144961501</v>
      </c>
      <c r="J525">
        <v>6.8991264854249099</v>
      </c>
      <c r="K525">
        <v>2.6950358090882598</v>
      </c>
    </row>
    <row r="526" spans="1:11" x14ac:dyDescent="0.55000000000000004">
      <c r="A526">
        <v>104.2</v>
      </c>
      <c r="B526">
        <v>2.8378264910936402</v>
      </c>
      <c r="C526">
        <v>2.1912633146760698</v>
      </c>
      <c r="D526">
        <v>2.9208525610468601</v>
      </c>
      <c r="H526">
        <v>104.2</v>
      </c>
      <c r="I526">
        <v>6.0949395629816703</v>
      </c>
      <c r="J526">
        <v>6.3233930136835301</v>
      </c>
      <c r="K526">
        <v>2.23389997264605</v>
      </c>
    </row>
    <row r="527" spans="1:11" x14ac:dyDescent="0.55000000000000004">
      <c r="A527">
        <v>104.4</v>
      </c>
      <c r="B527">
        <v>2.9212412653072501</v>
      </c>
      <c r="C527">
        <v>2.3084233904803302</v>
      </c>
      <c r="D527">
        <v>2.7061607281110498</v>
      </c>
      <c r="H527">
        <v>104.4</v>
      </c>
      <c r="I527">
        <v>6.4499668869049103</v>
      </c>
      <c r="J527">
        <v>6.7769502172554201</v>
      </c>
      <c r="K527">
        <v>2.2457727100470501</v>
      </c>
    </row>
    <row r="528" spans="1:11" x14ac:dyDescent="0.55000000000000004">
      <c r="A528">
        <v>104.6</v>
      </c>
      <c r="B528">
        <v>2.6815891599974702</v>
      </c>
      <c r="C528">
        <v>2.2897522863722699</v>
      </c>
      <c r="D528">
        <v>2.8945392629867701</v>
      </c>
      <c r="H528">
        <v>104.6</v>
      </c>
      <c r="I528">
        <v>6.2778591322719297</v>
      </c>
      <c r="J528">
        <v>6.4670249525669297</v>
      </c>
      <c r="K528">
        <v>1.7350757780083701</v>
      </c>
    </row>
    <row r="529" spans="1:11" x14ac:dyDescent="0.55000000000000004">
      <c r="A529">
        <v>104.8</v>
      </c>
      <c r="B529">
        <v>2.7543392064496701</v>
      </c>
      <c r="C529">
        <v>2.23189744146288</v>
      </c>
      <c r="D529">
        <v>2.97797081149736</v>
      </c>
      <c r="H529">
        <v>104.8</v>
      </c>
      <c r="I529">
        <v>6.3645748941835603</v>
      </c>
      <c r="J529">
        <v>6.4976089598526103</v>
      </c>
      <c r="K529">
        <v>2.1117349818012698</v>
      </c>
    </row>
    <row r="530" spans="1:11" x14ac:dyDescent="0.55000000000000004">
      <c r="A530">
        <v>105</v>
      </c>
      <c r="B530">
        <v>2.7299526032324799</v>
      </c>
      <c r="C530">
        <v>2.3613006194618098</v>
      </c>
      <c r="D530">
        <v>3.3447332404216898</v>
      </c>
      <c r="H530">
        <v>105</v>
      </c>
      <c r="I530">
        <v>5.9170771076206803</v>
      </c>
      <c r="J530">
        <v>7.2006758891961997</v>
      </c>
      <c r="K530">
        <v>1.89915615821041</v>
      </c>
    </row>
    <row r="531" spans="1:11" x14ac:dyDescent="0.55000000000000004">
      <c r="A531">
        <v>105.2</v>
      </c>
      <c r="B531">
        <v>2.5498700043124001</v>
      </c>
      <c r="C531">
        <v>2.29332785305711</v>
      </c>
      <c r="D531">
        <v>3.4860554287208099</v>
      </c>
      <c r="H531">
        <v>105.2</v>
      </c>
      <c r="I531">
        <v>6.26957563183666</v>
      </c>
      <c r="J531">
        <v>6.6363671712375298</v>
      </c>
      <c r="K531">
        <v>2.1124298110663999</v>
      </c>
    </row>
    <row r="532" spans="1:11" x14ac:dyDescent="0.55000000000000004">
      <c r="A532">
        <v>105.4</v>
      </c>
      <c r="B532">
        <v>2.73685971721752</v>
      </c>
      <c r="C532">
        <v>2.0874818950926</v>
      </c>
      <c r="D532">
        <v>3.08380723001989</v>
      </c>
      <c r="H532">
        <v>105.4</v>
      </c>
      <c r="I532">
        <v>6.0093348819777503</v>
      </c>
      <c r="J532">
        <v>6.6448764656898103</v>
      </c>
      <c r="K532">
        <v>1.8059265895010701</v>
      </c>
    </row>
    <row r="533" spans="1:11" x14ac:dyDescent="0.55000000000000004">
      <c r="A533">
        <v>105.6</v>
      </c>
      <c r="B533">
        <v>2.7358869378909501</v>
      </c>
      <c r="C533">
        <v>2.07376490355374</v>
      </c>
      <c r="D533">
        <v>2.8606764553555699</v>
      </c>
      <c r="H533">
        <v>105.6</v>
      </c>
      <c r="I533">
        <v>6.7169284642525096</v>
      </c>
      <c r="J533">
        <v>5.5286292092778204</v>
      </c>
      <c r="K533">
        <v>1.8627051644286901</v>
      </c>
    </row>
    <row r="534" spans="1:11" x14ac:dyDescent="0.55000000000000004">
      <c r="A534">
        <v>105.8</v>
      </c>
      <c r="B534">
        <v>2.9171734424391902</v>
      </c>
      <c r="C534">
        <v>1.96386410762952</v>
      </c>
      <c r="D534">
        <v>3.1817648092753599</v>
      </c>
      <c r="H534">
        <v>105.8</v>
      </c>
      <c r="I534">
        <v>6.5275352713403398</v>
      </c>
      <c r="J534">
        <v>5.7077867143738201</v>
      </c>
      <c r="K534">
        <v>2.1084749997210999</v>
      </c>
    </row>
    <row r="535" spans="1:11" x14ac:dyDescent="0.55000000000000004">
      <c r="A535">
        <v>106</v>
      </c>
      <c r="B535">
        <v>2.8382571430737902</v>
      </c>
      <c r="C535">
        <v>2.35896907462365</v>
      </c>
      <c r="D535">
        <v>3.2053728480502599</v>
      </c>
      <c r="H535">
        <v>106</v>
      </c>
      <c r="I535">
        <v>5.8298714109176197</v>
      </c>
      <c r="J535">
        <v>6.6736845020792597</v>
      </c>
      <c r="K535">
        <v>1.77063155997309</v>
      </c>
    </row>
    <row r="536" spans="1:11" x14ac:dyDescent="0.55000000000000004">
      <c r="A536">
        <v>106.2</v>
      </c>
      <c r="B536">
        <v>2.7670706170768899</v>
      </c>
      <c r="C536">
        <v>2.2188232188692498</v>
      </c>
      <c r="D536">
        <v>3.3701566286943399</v>
      </c>
      <c r="H536">
        <v>106.2</v>
      </c>
      <c r="I536">
        <v>5.36657530871239</v>
      </c>
      <c r="J536">
        <v>6.0094835539613403</v>
      </c>
      <c r="K536">
        <v>1.59747948249146</v>
      </c>
    </row>
    <row r="537" spans="1:11" x14ac:dyDescent="0.55000000000000004">
      <c r="A537">
        <v>106.4</v>
      </c>
      <c r="B537">
        <v>2.7800687000514102</v>
      </c>
      <c r="C537">
        <v>2.2698437865780901</v>
      </c>
      <c r="D537">
        <v>3.3051750066870502</v>
      </c>
      <c r="H537">
        <v>106.4</v>
      </c>
      <c r="I537">
        <v>6.26725266958878</v>
      </c>
      <c r="J537">
        <v>6.0469982618937701</v>
      </c>
      <c r="K537">
        <v>1.5559361876128499</v>
      </c>
    </row>
    <row r="538" spans="1:11" x14ac:dyDescent="0.55000000000000004">
      <c r="A538">
        <v>106.6</v>
      </c>
      <c r="B538">
        <v>2.8421694483331001</v>
      </c>
      <c r="C538">
        <v>2.2699257151820098</v>
      </c>
      <c r="D538">
        <v>3.2555350521576001</v>
      </c>
      <c r="H538">
        <v>106.6</v>
      </c>
      <c r="I538">
        <v>6.6591277384825096</v>
      </c>
      <c r="J538">
        <v>6.7784003187495596</v>
      </c>
      <c r="K538">
        <v>1.6920497446697</v>
      </c>
    </row>
    <row r="539" spans="1:11" x14ac:dyDescent="0.55000000000000004">
      <c r="A539">
        <v>106.8</v>
      </c>
      <c r="B539">
        <v>2.7235349144167098</v>
      </c>
      <c r="C539">
        <v>2.2175321021835201</v>
      </c>
      <c r="D539">
        <v>3.06825877369976</v>
      </c>
      <c r="H539">
        <v>106.8</v>
      </c>
      <c r="I539">
        <v>6.5694089380949601</v>
      </c>
      <c r="J539">
        <v>5.9099074107588896</v>
      </c>
      <c r="K539">
        <v>1.682447946963</v>
      </c>
    </row>
    <row r="540" spans="1:11" x14ac:dyDescent="0.55000000000000004">
      <c r="A540">
        <v>107</v>
      </c>
      <c r="B540">
        <v>2.9030474811165798</v>
      </c>
      <c r="C540">
        <v>2.1777079105641302</v>
      </c>
      <c r="D540">
        <v>3.2954240685623</v>
      </c>
      <c r="H540">
        <v>107</v>
      </c>
      <c r="I540">
        <v>6.7848175765904202</v>
      </c>
      <c r="J540">
        <v>5.1508471417401003</v>
      </c>
      <c r="K540">
        <v>3.0823857927590299</v>
      </c>
    </row>
    <row r="541" spans="1:11" x14ac:dyDescent="0.55000000000000004">
      <c r="A541">
        <v>107.2</v>
      </c>
      <c r="B541">
        <v>2.6320126836328899</v>
      </c>
      <c r="C541">
        <v>2.3972996218429898</v>
      </c>
      <c r="D541">
        <v>3.2164581026565702</v>
      </c>
      <c r="H541">
        <v>107.2</v>
      </c>
      <c r="I541">
        <v>6.5003304542549598</v>
      </c>
      <c r="J541">
        <v>5.3493950611812799</v>
      </c>
      <c r="K541">
        <v>1.43887904998492</v>
      </c>
    </row>
    <row r="542" spans="1:11" x14ac:dyDescent="0.55000000000000004">
      <c r="A542">
        <v>107.4</v>
      </c>
      <c r="B542">
        <v>2.7369770502778499</v>
      </c>
      <c r="C542">
        <v>2.2852328374406299</v>
      </c>
      <c r="D542">
        <v>2.9001769161044302</v>
      </c>
      <c r="H542">
        <v>107.4</v>
      </c>
      <c r="I542">
        <v>7.5938155507990599</v>
      </c>
      <c r="J542">
        <v>5.06645384606938</v>
      </c>
      <c r="K542">
        <v>2.1105510944298702</v>
      </c>
    </row>
    <row r="543" spans="1:11" x14ac:dyDescent="0.55000000000000004">
      <c r="A543">
        <v>107.6</v>
      </c>
      <c r="B543">
        <v>2.6377692247395301</v>
      </c>
      <c r="C543">
        <v>2.33557022842913</v>
      </c>
      <c r="D543">
        <v>3.1139339787457501</v>
      </c>
      <c r="H543">
        <v>107.6</v>
      </c>
      <c r="I543">
        <v>8.6092382360033799</v>
      </c>
      <c r="J543">
        <v>5.0959364698160696</v>
      </c>
      <c r="K543">
        <v>2.63498030700325</v>
      </c>
    </row>
    <row r="544" spans="1:11" x14ac:dyDescent="0.55000000000000004">
      <c r="A544">
        <v>107.8</v>
      </c>
      <c r="B544">
        <v>2.7339009356734301</v>
      </c>
      <c r="C544">
        <v>2.5339744198759</v>
      </c>
      <c r="D544">
        <v>3.28028147009003</v>
      </c>
      <c r="H544">
        <v>107.8</v>
      </c>
      <c r="I544">
        <v>8.7854683438200798</v>
      </c>
      <c r="J544">
        <v>5.4217237478858902</v>
      </c>
      <c r="K544">
        <v>3.1614014919448601</v>
      </c>
    </row>
    <row r="545" spans="1:11" x14ac:dyDescent="0.55000000000000004">
      <c r="A545">
        <v>108</v>
      </c>
      <c r="B545">
        <v>2.8002432531017498</v>
      </c>
      <c r="C545">
        <v>2.2603331524597201</v>
      </c>
      <c r="D545">
        <v>3.0757788568827902</v>
      </c>
      <c r="H545">
        <v>108</v>
      </c>
      <c r="I545">
        <v>8.5577755827260997</v>
      </c>
      <c r="J545">
        <v>5.7677803623421102</v>
      </c>
      <c r="K545">
        <v>2.9992358415807199</v>
      </c>
    </row>
    <row r="546" spans="1:11" x14ac:dyDescent="0.55000000000000004">
      <c r="A546">
        <v>108.2</v>
      </c>
      <c r="B546">
        <v>2.6080950768252702</v>
      </c>
      <c r="C546">
        <v>2.1745491638877601</v>
      </c>
      <c r="D546">
        <v>2.71797713958285</v>
      </c>
      <c r="H546">
        <v>108.2</v>
      </c>
      <c r="I546">
        <v>9.4445476281441003</v>
      </c>
      <c r="J546">
        <v>5.3383944174475504</v>
      </c>
      <c r="K546">
        <v>2.10292726194568</v>
      </c>
    </row>
    <row r="547" spans="1:11" x14ac:dyDescent="0.55000000000000004">
      <c r="A547">
        <v>108.4</v>
      </c>
      <c r="B547">
        <v>2.4506295198641199</v>
      </c>
      <c r="C547">
        <v>2.2454210377728399</v>
      </c>
      <c r="D547">
        <v>3.3258324807984199</v>
      </c>
      <c r="H547">
        <v>108.4</v>
      </c>
      <c r="I547">
        <v>9.8950621972421207</v>
      </c>
      <c r="J547">
        <v>4.7427167949795903</v>
      </c>
      <c r="K547">
        <v>3.5523528241106299</v>
      </c>
    </row>
    <row r="548" spans="1:11" x14ac:dyDescent="0.55000000000000004">
      <c r="A548">
        <v>108.6</v>
      </c>
      <c r="B548">
        <v>2.4304937747886002</v>
      </c>
      <c r="C548">
        <v>2.4766077575659899</v>
      </c>
      <c r="D548">
        <v>3.1882980785765902</v>
      </c>
      <c r="H548">
        <v>108.6</v>
      </c>
      <c r="I548">
        <v>9.2464683460846704</v>
      </c>
      <c r="J548">
        <v>6.1218368889090202</v>
      </c>
      <c r="K548">
        <v>2.5793230112682299</v>
      </c>
    </row>
    <row r="549" spans="1:11" x14ac:dyDescent="0.55000000000000004">
      <c r="A549">
        <v>108.8</v>
      </c>
      <c r="B549">
        <v>2.68921957318208</v>
      </c>
      <c r="C549">
        <v>2.42453288921919</v>
      </c>
      <c r="D549">
        <v>3.35767914376948</v>
      </c>
      <c r="H549">
        <v>108.8</v>
      </c>
      <c r="I549">
        <v>10.0452097867263</v>
      </c>
      <c r="J549">
        <v>6.8840545370223998</v>
      </c>
      <c r="K549">
        <v>3.0262684155115598</v>
      </c>
    </row>
    <row r="550" spans="1:11" x14ac:dyDescent="0.55000000000000004">
      <c r="A550">
        <v>109</v>
      </c>
      <c r="B550">
        <v>2.6098572574205301</v>
      </c>
      <c r="C550">
        <v>2.1724769942257098</v>
      </c>
      <c r="D550">
        <v>3.2169930445183601</v>
      </c>
      <c r="H550">
        <v>109</v>
      </c>
      <c r="I550">
        <v>8.6913334801530198</v>
      </c>
      <c r="J550">
        <v>6.8603451250548702</v>
      </c>
      <c r="K550">
        <v>2.00509766677916</v>
      </c>
    </row>
    <row r="551" spans="1:11" x14ac:dyDescent="0.55000000000000004">
      <c r="A551">
        <v>109.2</v>
      </c>
      <c r="B551">
        <v>2.50674235020319</v>
      </c>
      <c r="C551">
        <v>1.9780177225982101</v>
      </c>
      <c r="D551">
        <v>3.6921315688993701</v>
      </c>
      <c r="H551">
        <v>109.2</v>
      </c>
      <c r="I551">
        <v>9.7739015254308406</v>
      </c>
      <c r="J551">
        <v>5.6775727377579503</v>
      </c>
      <c r="K551">
        <v>2.6258476411934999</v>
      </c>
    </row>
    <row r="552" spans="1:11" x14ac:dyDescent="0.55000000000000004">
      <c r="A552">
        <v>109.4</v>
      </c>
      <c r="B552">
        <v>2.5737669029355299</v>
      </c>
      <c r="C552">
        <v>2.1562008373806001</v>
      </c>
      <c r="D552">
        <v>3.5538474814489698</v>
      </c>
      <c r="H552">
        <v>109.4</v>
      </c>
      <c r="I552">
        <v>9.5451244872152099</v>
      </c>
      <c r="J552">
        <v>5.4382209232736898</v>
      </c>
      <c r="K552">
        <v>3.3414122295786002</v>
      </c>
    </row>
    <row r="553" spans="1:11" x14ac:dyDescent="0.55000000000000004">
      <c r="A553">
        <v>109.6</v>
      </c>
      <c r="B553">
        <v>2.43187245997935</v>
      </c>
      <c r="C553">
        <v>2.1863875764834102</v>
      </c>
      <c r="D553">
        <v>3.3793807124550699</v>
      </c>
      <c r="H553">
        <v>109.6</v>
      </c>
      <c r="I553">
        <v>9.0859155207712998</v>
      </c>
      <c r="J553">
        <v>5.4879760102294597</v>
      </c>
      <c r="K553">
        <v>2.3666401504585899</v>
      </c>
    </row>
    <row r="554" spans="1:11" x14ac:dyDescent="0.55000000000000004">
      <c r="A554">
        <v>109.8</v>
      </c>
      <c r="B554">
        <v>2.5181664149543601</v>
      </c>
      <c r="C554">
        <v>2.4432357643057498</v>
      </c>
      <c r="D554">
        <v>3.3948275301822601</v>
      </c>
      <c r="H554">
        <v>109.8</v>
      </c>
      <c r="I554">
        <v>7.73766363985093</v>
      </c>
      <c r="J554">
        <v>5.7136776895092902</v>
      </c>
      <c r="K554">
        <v>2.3194121118972202</v>
      </c>
    </row>
    <row r="555" spans="1:11" x14ac:dyDescent="0.55000000000000004">
      <c r="A555">
        <v>110</v>
      </c>
      <c r="B555">
        <v>2.53479708184422</v>
      </c>
      <c r="C555">
        <v>2.6557490123077501</v>
      </c>
      <c r="D555">
        <v>3.0642004944466801</v>
      </c>
      <c r="H555">
        <v>110</v>
      </c>
      <c r="I555">
        <v>7.7590004117245899</v>
      </c>
      <c r="J555">
        <v>5.5368839789253803</v>
      </c>
      <c r="K555">
        <v>2.3857477337837398</v>
      </c>
    </row>
    <row r="556" spans="1:11" x14ac:dyDescent="0.55000000000000004">
      <c r="A556">
        <v>110.2</v>
      </c>
      <c r="B556">
        <v>2.3473536782473698</v>
      </c>
      <c r="C556">
        <v>2.2474315935921299</v>
      </c>
      <c r="D556">
        <v>2.9853841211319301</v>
      </c>
      <c r="H556">
        <v>110.2</v>
      </c>
      <c r="I556">
        <v>5.2919685742381901</v>
      </c>
      <c r="J556">
        <v>4.7414085139770998</v>
      </c>
      <c r="K556">
        <v>2.5470264059951102</v>
      </c>
    </row>
    <row r="557" spans="1:11" x14ac:dyDescent="0.55000000000000004">
      <c r="A557">
        <v>110.4</v>
      </c>
      <c r="B557">
        <v>2.3792878977332301</v>
      </c>
      <c r="C557">
        <v>2.4674173066301699</v>
      </c>
      <c r="D557">
        <v>3.0884802350070601</v>
      </c>
      <c r="H557">
        <v>110.4</v>
      </c>
      <c r="I557">
        <v>4.4176678011740798</v>
      </c>
      <c r="J557">
        <v>5.5030589710159301</v>
      </c>
      <c r="K557">
        <v>3.07898910086565</v>
      </c>
    </row>
    <row r="558" spans="1:11" x14ac:dyDescent="0.55000000000000004">
      <c r="A558">
        <v>110.6</v>
      </c>
      <c r="B558">
        <v>2.41733911600637</v>
      </c>
      <c r="C558">
        <v>2.3635925653635801</v>
      </c>
      <c r="D558">
        <v>3.0269300600098799</v>
      </c>
      <c r="H558">
        <v>110.6</v>
      </c>
      <c r="I558">
        <v>4.7198651468195196</v>
      </c>
      <c r="J558">
        <v>4.8203382436329898</v>
      </c>
      <c r="K558">
        <v>2.6966315614359799</v>
      </c>
    </row>
    <row r="559" spans="1:11" x14ac:dyDescent="0.55000000000000004">
      <c r="A559">
        <v>110.8</v>
      </c>
      <c r="B559">
        <v>2.4823716257211998</v>
      </c>
      <c r="C559">
        <v>2.2908606142398802</v>
      </c>
      <c r="D559">
        <v>3.4852548855659999</v>
      </c>
      <c r="H559">
        <v>110.8</v>
      </c>
      <c r="I559">
        <v>4.2106303548866402</v>
      </c>
      <c r="J559">
        <v>4.2136845750277603</v>
      </c>
      <c r="K559">
        <v>3.5284724749266601</v>
      </c>
    </row>
    <row r="560" spans="1:11" x14ac:dyDescent="0.55000000000000004">
      <c r="A560">
        <v>111</v>
      </c>
      <c r="B560">
        <v>2.5220862098159098</v>
      </c>
      <c r="C560">
        <v>2.05301365790636</v>
      </c>
      <c r="D560">
        <v>3.4470229939183801</v>
      </c>
      <c r="H560">
        <v>111</v>
      </c>
      <c r="I560">
        <v>4.62412574067194</v>
      </c>
      <c r="J560">
        <v>3.9630603999299798</v>
      </c>
      <c r="K560">
        <v>2.6585911958197599</v>
      </c>
    </row>
    <row r="561" spans="1:11" x14ac:dyDescent="0.55000000000000004">
      <c r="A561">
        <v>111.2</v>
      </c>
      <c r="B561">
        <v>2.2836572890340499</v>
      </c>
      <c r="C561">
        <v>2.2067756074609002</v>
      </c>
      <c r="D561">
        <v>3.3686744161564999</v>
      </c>
      <c r="H561">
        <v>111.2</v>
      </c>
      <c r="I561">
        <v>5.7892274244904902</v>
      </c>
      <c r="J561">
        <v>4.1651658340943598</v>
      </c>
      <c r="K561">
        <v>3.1233685605082502</v>
      </c>
    </row>
    <row r="562" spans="1:11" x14ac:dyDescent="0.55000000000000004">
      <c r="A562">
        <v>111.4</v>
      </c>
      <c r="B562">
        <v>2.4288979120212599</v>
      </c>
      <c r="C562">
        <v>2.3233063629480202</v>
      </c>
      <c r="D562">
        <v>3.1788291177422998</v>
      </c>
      <c r="H562">
        <v>111.4</v>
      </c>
      <c r="I562">
        <v>4.63595721726767</v>
      </c>
      <c r="J562">
        <v>4.6527339402150396</v>
      </c>
      <c r="K562">
        <v>3.0436426112274502</v>
      </c>
    </row>
    <row r="563" spans="1:11" x14ac:dyDescent="0.55000000000000004">
      <c r="A563">
        <v>111.6</v>
      </c>
      <c r="B563">
        <v>2.4048140187621301</v>
      </c>
      <c r="C563">
        <v>2.1037503603293</v>
      </c>
      <c r="D563">
        <v>3.0333492322543698</v>
      </c>
      <c r="H563">
        <v>111.6</v>
      </c>
      <c r="I563">
        <v>5.5361077179902898</v>
      </c>
      <c r="J563">
        <v>4.7311875685603599</v>
      </c>
      <c r="K563">
        <v>2.37539246608653</v>
      </c>
    </row>
    <row r="564" spans="1:11" x14ac:dyDescent="0.55000000000000004">
      <c r="A564">
        <v>111.8</v>
      </c>
      <c r="B564">
        <v>2.5421065277344099</v>
      </c>
      <c r="C564">
        <v>2.05540648674635</v>
      </c>
      <c r="D564">
        <v>3.31540481535992</v>
      </c>
      <c r="H564">
        <v>111.8</v>
      </c>
      <c r="I564">
        <v>5.1031294442688102</v>
      </c>
      <c r="J564">
        <v>4.2598791954607398</v>
      </c>
      <c r="K564">
        <v>2.2441173448605198</v>
      </c>
    </row>
    <row r="565" spans="1:11" x14ac:dyDescent="0.55000000000000004">
      <c r="A565">
        <v>112</v>
      </c>
      <c r="B565">
        <v>2.3779784594544999</v>
      </c>
      <c r="C565">
        <v>2.0702149690024299</v>
      </c>
      <c r="D565">
        <v>3.1640021263429099</v>
      </c>
      <c r="H565">
        <v>112</v>
      </c>
      <c r="I565">
        <v>5.9320467784229196</v>
      </c>
      <c r="J565">
        <v>4.5851811365469199</v>
      </c>
      <c r="K565">
        <v>3.0416410555821498</v>
      </c>
    </row>
    <row r="566" spans="1:11" x14ac:dyDescent="0.55000000000000004">
      <c r="A566">
        <v>112.2</v>
      </c>
      <c r="B566">
        <v>2.5472898427946902</v>
      </c>
      <c r="C566">
        <v>2.2207258363864502</v>
      </c>
      <c r="D566">
        <v>3.2911748999024</v>
      </c>
      <c r="H566">
        <v>112.2</v>
      </c>
      <c r="I566">
        <v>4.2474825289417799</v>
      </c>
      <c r="J566">
        <v>3.8989918098698002</v>
      </c>
      <c r="K566">
        <v>2.18677879982231</v>
      </c>
    </row>
    <row r="567" spans="1:11" x14ac:dyDescent="0.55000000000000004">
      <c r="A567">
        <v>112.4</v>
      </c>
      <c r="B567">
        <v>2.4491465661479901</v>
      </c>
      <c r="C567">
        <v>2.16581361098353</v>
      </c>
      <c r="D567">
        <v>3.20007651284297</v>
      </c>
      <c r="H567">
        <v>112.4</v>
      </c>
      <c r="I567">
        <v>4.9658182597363698</v>
      </c>
      <c r="J567">
        <v>3.9734435435789699</v>
      </c>
      <c r="K567">
        <v>2.3534377598032199</v>
      </c>
    </row>
    <row r="568" spans="1:11" x14ac:dyDescent="0.55000000000000004">
      <c r="A568">
        <v>112.6</v>
      </c>
      <c r="B568">
        <v>2.3486256743268799</v>
      </c>
      <c r="C568">
        <v>2.11872035385068</v>
      </c>
      <c r="D568">
        <v>3.0632714025535002</v>
      </c>
      <c r="H568">
        <v>112.6</v>
      </c>
      <c r="I568">
        <v>5.2049444175737403</v>
      </c>
      <c r="J568">
        <v>4.3483101333205703</v>
      </c>
      <c r="K568">
        <v>2.7960574297893999</v>
      </c>
    </row>
    <row r="569" spans="1:11" x14ac:dyDescent="0.55000000000000004">
      <c r="A569">
        <v>112.8</v>
      </c>
      <c r="B569">
        <v>2.6705234213733098</v>
      </c>
      <c r="C569">
        <v>2.0025209367570098</v>
      </c>
      <c r="D569">
        <v>3.0849061086332301</v>
      </c>
      <c r="H569">
        <v>112.8</v>
      </c>
      <c r="I569">
        <v>4.8557219480976004</v>
      </c>
      <c r="J569">
        <v>4.5593012088810498</v>
      </c>
      <c r="K569">
        <v>3.7935050100829701</v>
      </c>
    </row>
    <row r="570" spans="1:11" x14ac:dyDescent="0.55000000000000004">
      <c r="A570">
        <v>113</v>
      </c>
      <c r="B570">
        <v>2.2662220744961701</v>
      </c>
      <c r="C570">
        <v>1.9972796785172899</v>
      </c>
      <c r="D570">
        <v>2.9547621462256801</v>
      </c>
      <c r="H570">
        <v>113</v>
      </c>
      <c r="I570">
        <v>4.5614582517605502</v>
      </c>
      <c r="J570">
        <v>4.9034830129347897</v>
      </c>
      <c r="K570">
        <v>4.3750825860464504</v>
      </c>
    </row>
    <row r="571" spans="1:11" x14ac:dyDescent="0.55000000000000004">
      <c r="A571">
        <v>113.2</v>
      </c>
      <c r="B571">
        <v>2.4134953683132401</v>
      </c>
      <c r="C571">
        <v>2.0383821704840601</v>
      </c>
      <c r="D571">
        <v>2.9813518956289098</v>
      </c>
      <c r="H571">
        <v>113.2</v>
      </c>
      <c r="I571">
        <v>4.2977013765669003</v>
      </c>
      <c r="J571">
        <v>5.1560491017428198</v>
      </c>
      <c r="K571">
        <v>3.5982140101816298</v>
      </c>
    </row>
    <row r="572" spans="1:11" x14ac:dyDescent="0.55000000000000004">
      <c r="A572">
        <v>113.4</v>
      </c>
      <c r="B572">
        <v>2.61409154849194</v>
      </c>
      <c r="C572">
        <v>1.89649118828499</v>
      </c>
      <c r="D572">
        <v>3.2154569779273801</v>
      </c>
      <c r="H572">
        <v>113.4</v>
      </c>
      <c r="I572">
        <v>5.29144018529687</v>
      </c>
      <c r="J572">
        <v>4.4346340736582501</v>
      </c>
      <c r="K572">
        <v>3.7618374762469902</v>
      </c>
    </row>
    <row r="573" spans="1:11" x14ac:dyDescent="0.55000000000000004">
      <c r="A573">
        <v>113.6</v>
      </c>
      <c r="B573">
        <v>2.2408493302843899</v>
      </c>
      <c r="C573">
        <v>1.9226328431264801</v>
      </c>
      <c r="D573">
        <v>3.4529347758309501</v>
      </c>
      <c r="H573">
        <v>113.6</v>
      </c>
      <c r="I573">
        <v>4.1137743686582002</v>
      </c>
      <c r="J573">
        <v>4.7336243874373798</v>
      </c>
      <c r="K573">
        <v>4.88993426467104</v>
      </c>
    </row>
    <row r="574" spans="1:11" x14ac:dyDescent="0.55000000000000004">
      <c r="A574">
        <v>113.8</v>
      </c>
      <c r="B574">
        <v>2.4149003611205702</v>
      </c>
      <c r="C574">
        <v>1.7674861784501701</v>
      </c>
      <c r="D574">
        <v>2.9636905541184899</v>
      </c>
      <c r="H574">
        <v>113.8</v>
      </c>
      <c r="I574">
        <v>4.7883832342039501</v>
      </c>
      <c r="J574">
        <v>3.6954083289275701</v>
      </c>
      <c r="K574">
        <v>4.1339732213951903</v>
      </c>
    </row>
    <row r="575" spans="1:11" x14ac:dyDescent="0.55000000000000004">
      <c r="A575">
        <v>114</v>
      </c>
      <c r="B575">
        <v>2.3419596474990398</v>
      </c>
      <c r="C575">
        <v>1.85052238157394</v>
      </c>
      <c r="D575">
        <v>3.3280469109311399</v>
      </c>
      <c r="H575">
        <v>114</v>
      </c>
      <c r="I575">
        <v>4.1708382606529799</v>
      </c>
      <c r="J575">
        <v>3.0095964239267601</v>
      </c>
      <c r="K575">
        <v>4.96240650615478</v>
      </c>
    </row>
    <row r="576" spans="1:11" x14ac:dyDescent="0.55000000000000004">
      <c r="A576">
        <v>114.2</v>
      </c>
      <c r="B576">
        <v>2.56179544554919</v>
      </c>
      <c r="C576">
        <v>1.8743084535673999</v>
      </c>
      <c r="D576">
        <v>3.2318596086680702</v>
      </c>
      <c r="H576">
        <v>114.2</v>
      </c>
      <c r="I576">
        <v>4.6531695924029099</v>
      </c>
      <c r="J576">
        <v>2.6365354073905398</v>
      </c>
      <c r="K576">
        <v>4.3495702556900397</v>
      </c>
    </row>
    <row r="577" spans="1:11" x14ac:dyDescent="0.55000000000000004">
      <c r="A577">
        <v>114.4</v>
      </c>
      <c r="B577">
        <v>2.3152299802082799</v>
      </c>
      <c r="C577">
        <v>2.0340356265540498</v>
      </c>
      <c r="D577">
        <v>3.0736430149796798</v>
      </c>
      <c r="H577">
        <v>114.4</v>
      </c>
      <c r="I577">
        <v>5.0024852698206201</v>
      </c>
      <c r="J577">
        <v>3.60947250045181</v>
      </c>
      <c r="K577">
        <v>4.3042159532556798</v>
      </c>
    </row>
    <row r="578" spans="1:11" x14ac:dyDescent="0.55000000000000004">
      <c r="A578">
        <v>114.6</v>
      </c>
      <c r="B578">
        <v>2.2664307729387598</v>
      </c>
      <c r="C578">
        <v>2.1340123252768999</v>
      </c>
      <c r="D578">
        <v>3.3974906317829201</v>
      </c>
      <c r="H578">
        <v>114.6</v>
      </c>
      <c r="I578">
        <v>4.4961353450780601</v>
      </c>
      <c r="J578">
        <v>4.3652087493861398</v>
      </c>
      <c r="K578">
        <v>4.4585593083272999</v>
      </c>
    </row>
    <row r="579" spans="1:11" x14ac:dyDescent="0.55000000000000004">
      <c r="A579">
        <v>114.8</v>
      </c>
      <c r="B579">
        <v>2.2797812129690902</v>
      </c>
      <c r="C579">
        <v>1.9920128441268301</v>
      </c>
      <c r="D579">
        <v>3.1853218036976498</v>
      </c>
      <c r="H579">
        <v>114.8</v>
      </c>
      <c r="I579">
        <v>4.5941892225017797</v>
      </c>
      <c r="J579">
        <v>3.4718252997374499</v>
      </c>
      <c r="K579">
        <v>5.0054890160390002</v>
      </c>
    </row>
    <row r="580" spans="1:11" x14ac:dyDescent="0.55000000000000004">
      <c r="A580">
        <v>115</v>
      </c>
      <c r="B580">
        <v>2.6183214404821999</v>
      </c>
      <c r="C580">
        <v>1.95681466074341</v>
      </c>
      <c r="D580">
        <v>3.0958469651309901</v>
      </c>
      <c r="H580">
        <v>115</v>
      </c>
      <c r="I580">
        <v>5.4823784138054403</v>
      </c>
      <c r="J580">
        <v>2.87579638539769</v>
      </c>
      <c r="K580">
        <v>4.2354288023046198</v>
      </c>
    </row>
    <row r="581" spans="1:11" x14ac:dyDescent="0.55000000000000004">
      <c r="A581">
        <v>115.2</v>
      </c>
      <c r="B581">
        <v>2.2320265942796098</v>
      </c>
      <c r="C581">
        <v>1.8955113765768601</v>
      </c>
      <c r="D581">
        <v>3.0250596131747902</v>
      </c>
      <c r="H581">
        <v>115.2</v>
      </c>
      <c r="I581">
        <v>5.0017301961211897</v>
      </c>
      <c r="J581">
        <v>3.3776053386771601</v>
      </c>
      <c r="K581">
        <v>4.48937289291759</v>
      </c>
    </row>
    <row r="582" spans="1:11" x14ac:dyDescent="0.55000000000000004">
      <c r="A582">
        <v>115.4</v>
      </c>
      <c r="B582">
        <v>2.33376275010809</v>
      </c>
      <c r="C582">
        <v>2.0743131274981099</v>
      </c>
      <c r="D582">
        <v>3.05219993975044</v>
      </c>
      <c r="H582">
        <v>115.4</v>
      </c>
      <c r="I582">
        <v>4.8931427899533304</v>
      </c>
      <c r="J582">
        <v>3.3865063469138899</v>
      </c>
      <c r="K582">
        <v>4.71993645460722</v>
      </c>
    </row>
    <row r="583" spans="1:11" x14ac:dyDescent="0.55000000000000004">
      <c r="A583">
        <v>115.6</v>
      </c>
      <c r="B583">
        <v>2.5976854590216498</v>
      </c>
      <c r="C583">
        <v>2.2224453211528301</v>
      </c>
      <c r="D583">
        <v>2.9805055571270298</v>
      </c>
      <c r="H583">
        <v>115.6</v>
      </c>
      <c r="I583">
        <v>4.9549163138236203</v>
      </c>
      <c r="J583">
        <v>3.23538603796597</v>
      </c>
      <c r="K583">
        <v>5.1910318509869597</v>
      </c>
    </row>
    <row r="584" spans="1:11" x14ac:dyDescent="0.55000000000000004">
      <c r="A584">
        <v>115.8</v>
      </c>
      <c r="B584">
        <v>2.61884889729378</v>
      </c>
      <c r="C584">
        <v>1.9164673009388</v>
      </c>
      <c r="D584">
        <v>2.9212074672924699</v>
      </c>
      <c r="H584">
        <v>115.8</v>
      </c>
      <c r="I584">
        <v>5.0734036949290298</v>
      </c>
      <c r="J584">
        <v>2.2033987602695002</v>
      </c>
      <c r="K584">
        <v>4.6082321523358196</v>
      </c>
    </row>
    <row r="585" spans="1:11" x14ac:dyDescent="0.55000000000000004">
      <c r="A585">
        <v>116</v>
      </c>
      <c r="B585">
        <v>2.5379174192138101</v>
      </c>
      <c r="C585">
        <v>2.1594110725779401</v>
      </c>
      <c r="D585">
        <v>3.1543216842185502</v>
      </c>
      <c r="H585">
        <v>116</v>
      </c>
      <c r="I585">
        <v>5.4410591141675599</v>
      </c>
      <c r="J585">
        <v>2.9602402196200499</v>
      </c>
      <c r="K585">
        <v>4.4802526113819603</v>
      </c>
    </row>
    <row r="586" spans="1:11" x14ac:dyDescent="0.55000000000000004">
      <c r="A586">
        <v>116.2</v>
      </c>
      <c r="B586">
        <v>2.4137722643911399</v>
      </c>
      <c r="C586">
        <v>1.9562703749717301</v>
      </c>
      <c r="D586">
        <v>2.8012218369284501</v>
      </c>
      <c r="H586">
        <v>116.2</v>
      </c>
      <c r="I586">
        <v>4.4004779068323003</v>
      </c>
      <c r="J586">
        <v>2.93896921793384</v>
      </c>
      <c r="K586">
        <v>3.9521404338241499</v>
      </c>
    </row>
    <row r="587" spans="1:11" x14ac:dyDescent="0.55000000000000004">
      <c r="A587">
        <v>116.4</v>
      </c>
      <c r="B587">
        <v>2.42294233931037</v>
      </c>
      <c r="C587">
        <v>2.07004202207525</v>
      </c>
      <c r="D587">
        <v>2.8653128053988701</v>
      </c>
      <c r="H587">
        <v>116.4</v>
      </c>
      <c r="I587">
        <v>4.5763558534294004</v>
      </c>
      <c r="J587">
        <v>3.3719891770073702</v>
      </c>
      <c r="K587">
        <v>4.41943214853152</v>
      </c>
    </row>
    <row r="588" spans="1:11" x14ac:dyDescent="0.55000000000000004">
      <c r="A588">
        <v>116.6</v>
      </c>
      <c r="B588">
        <v>2.6102420043424801</v>
      </c>
      <c r="C588">
        <v>1.9507951848586</v>
      </c>
      <c r="D588">
        <v>3.1765016630809502</v>
      </c>
      <c r="H588">
        <v>116.6</v>
      </c>
      <c r="I588">
        <v>4.3699028678797598</v>
      </c>
      <c r="J588">
        <v>2.5595315554309601</v>
      </c>
      <c r="K588">
        <v>4.1016666425345303</v>
      </c>
    </row>
    <row r="589" spans="1:11" x14ac:dyDescent="0.55000000000000004">
      <c r="A589">
        <v>116.8</v>
      </c>
      <c r="B589">
        <v>2.5852540865306399</v>
      </c>
      <c r="C589">
        <v>2.1068782297783901</v>
      </c>
      <c r="D589">
        <v>3.2571675406037901</v>
      </c>
      <c r="H589">
        <v>116.8</v>
      </c>
      <c r="I589">
        <v>4.3030014425155496</v>
      </c>
      <c r="J589">
        <v>3.0173527922978698</v>
      </c>
      <c r="K589">
        <v>5.0079774551847303</v>
      </c>
    </row>
    <row r="590" spans="1:11" x14ac:dyDescent="0.55000000000000004">
      <c r="A590">
        <v>117</v>
      </c>
      <c r="B590">
        <v>2.50543644524975</v>
      </c>
      <c r="C590">
        <v>1.7419153039603399</v>
      </c>
      <c r="D590">
        <v>3.1114178759253499</v>
      </c>
      <c r="H590">
        <v>117</v>
      </c>
      <c r="I590">
        <v>4.43824211721354</v>
      </c>
      <c r="J590">
        <v>2.2436412205482901</v>
      </c>
      <c r="K590">
        <v>4.4405224890595001</v>
      </c>
    </row>
    <row r="591" spans="1:11" x14ac:dyDescent="0.55000000000000004">
      <c r="A591">
        <v>117.2</v>
      </c>
      <c r="B591">
        <v>2.3851841275872498</v>
      </c>
      <c r="C591">
        <v>1.8098266924961599</v>
      </c>
      <c r="D591">
        <v>2.8242384338392901</v>
      </c>
      <c r="H591">
        <v>117.2</v>
      </c>
      <c r="I591">
        <v>4.4617123435023496</v>
      </c>
      <c r="J591">
        <v>2.4788311668174301</v>
      </c>
      <c r="K591">
        <v>4.3787437183875397</v>
      </c>
    </row>
    <row r="592" spans="1:11" x14ac:dyDescent="0.55000000000000004">
      <c r="A592">
        <v>117.4</v>
      </c>
      <c r="B592">
        <v>2.5114855438986901</v>
      </c>
      <c r="C592">
        <v>1.7905168306478301</v>
      </c>
      <c r="D592">
        <v>3.0745250336791798</v>
      </c>
      <c r="H592">
        <v>117.4</v>
      </c>
      <c r="I592">
        <v>4.4599641206130798</v>
      </c>
      <c r="J592">
        <v>2.3505711240093201</v>
      </c>
      <c r="K592">
        <v>4.6939871964175497</v>
      </c>
    </row>
    <row r="593" spans="1:11" x14ac:dyDescent="0.55000000000000004">
      <c r="A593">
        <v>117.6</v>
      </c>
      <c r="B593">
        <v>2.2761236572783399</v>
      </c>
      <c r="C593">
        <v>1.8964228151899001</v>
      </c>
      <c r="D593">
        <v>3.0456463337867099</v>
      </c>
      <c r="H593">
        <v>117.6</v>
      </c>
      <c r="I593">
        <v>4.7282396129879798</v>
      </c>
      <c r="J593">
        <v>2.16891235975723</v>
      </c>
      <c r="K593">
        <v>4.5509801689905496</v>
      </c>
    </row>
    <row r="594" spans="1:11" x14ac:dyDescent="0.55000000000000004">
      <c r="A594">
        <v>117.8</v>
      </c>
      <c r="B594">
        <v>2.65008052519801</v>
      </c>
      <c r="C594">
        <v>1.93572746475891</v>
      </c>
      <c r="D594">
        <v>2.9806472962414099</v>
      </c>
      <c r="H594">
        <v>117.8</v>
      </c>
      <c r="I594">
        <v>5.0926446792466402</v>
      </c>
      <c r="J594">
        <v>2.15413327037</v>
      </c>
      <c r="K594">
        <v>4.6780773823008701</v>
      </c>
    </row>
    <row r="595" spans="1:11" x14ac:dyDescent="0.55000000000000004">
      <c r="A595">
        <v>118</v>
      </c>
      <c r="B595">
        <v>2.304333275631</v>
      </c>
      <c r="C595">
        <v>1.95976616474635</v>
      </c>
      <c r="D595">
        <v>2.9203579095941401</v>
      </c>
      <c r="H595">
        <v>118</v>
      </c>
      <c r="I595">
        <v>5.1333436513077801</v>
      </c>
      <c r="J595">
        <v>2.5705515588549201</v>
      </c>
      <c r="K595">
        <v>4.5506871853408004</v>
      </c>
    </row>
    <row r="596" spans="1:11" x14ac:dyDescent="0.55000000000000004">
      <c r="A596">
        <v>118.2</v>
      </c>
      <c r="B596">
        <v>2.5878310497729302</v>
      </c>
      <c r="C596">
        <v>1.92122853654764</v>
      </c>
      <c r="D596">
        <v>3.01574170152018</v>
      </c>
      <c r="H596">
        <v>118.2</v>
      </c>
      <c r="I596">
        <v>5.3072033652744297</v>
      </c>
      <c r="J596">
        <v>3.0173025171396302</v>
      </c>
      <c r="K596">
        <v>4.4880620930555697</v>
      </c>
    </row>
    <row r="597" spans="1:11" x14ac:dyDescent="0.55000000000000004">
      <c r="A597">
        <v>118.4</v>
      </c>
      <c r="B597">
        <v>2.51743406070291</v>
      </c>
      <c r="C597">
        <v>1.9973582809051</v>
      </c>
      <c r="D597">
        <v>2.7246003382055202</v>
      </c>
      <c r="H597">
        <v>118.4</v>
      </c>
      <c r="I597">
        <v>4.8941611267713698</v>
      </c>
      <c r="J597">
        <v>2.68943275625274</v>
      </c>
      <c r="K597">
        <v>4.0896095057885598</v>
      </c>
    </row>
    <row r="598" spans="1:11" x14ac:dyDescent="0.55000000000000004">
      <c r="A598">
        <v>118.6</v>
      </c>
      <c r="B598">
        <v>2.6823881112925601</v>
      </c>
      <c r="C598">
        <v>1.9151191705716</v>
      </c>
      <c r="D598">
        <v>2.85892740327371</v>
      </c>
      <c r="H598">
        <v>118.6</v>
      </c>
      <c r="I598">
        <v>4.7510669787242401</v>
      </c>
      <c r="J598">
        <v>2.82262649668212</v>
      </c>
      <c r="K598">
        <v>3.9612822407939201</v>
      </c>
    </row>
    <row r="599" spans="1:11" x14ac:dyDescent="0.55000000000000004">
      <c r="A599">
        <v>118.8</v>
      </c>
      <c r="B599">
        <v>2.59901704903834</v>
      </c>
      <c r="C599">
        <v>1.85454432996362</v>
      </c>
      <c r="D599">
        <v>3.2118500487173298</v>
      </c>
      <c r="H599">
        <v>118.8</v>
      </c>
      <c r="I599">
        <v>4.0400031328327097</v>
      </c>
      <c r="J599">
        <v>3.47974550432951</v>
      </c>
      <c r="K599">
        <v>3.8266399190637999</v>
      </c>
    </row>
    <row r="600" spans="1:11" x14ac:dyDescent="0.55000000000000004">
      <c r="A600">
        <v>119</v>
      </c>
      <c r="B600">
        <v>2.3038024463500699</v>
      </c>
      <c r="C600">
        <v>1.9294634127052901</v>
      </c>
      <c r="D600">
        <v>3.0933638650335902</v>
      </c>
      <c r="H600">
        <v>119</v>
      </c>
      <c r="I600">
        <v>4.2363893798739296</v>
      </c>
      <c r="J600">
        <v>3.02781724570149</v>
      </c>
      <c r="K600">
        <v>4.3008263963395796</v>
      </c>
    </row>
    <row r="601" spans="1:11" x14ac:dyDescent="0.55000000000000004">
      <c r="A601">
        <v>119.2</v>
      </c>
      <c r="B601">
        <v>2.2358705177259801</v>
      </c>
      <c r="C601">
        <v>1.76859115026886</v>
      </c>
      <c r="D601">
        <v>2.9380514466843701</v>
      </c>
      <c r="H601">
        <v>119.2</v>
      </c>
      <c r="I601">
        <v>4.4237622504880196</v>
      </c>
      <c r="J601">
        <v>2.8719794288332401</v>
      </c>
      <c r="K601">
        <v>4.0278799229296096</v>
      </c>
    </row>
    <row r="602" spans="1:11" x14ac:dyDescent="0.55000000000000004">
      <c r="A602">
        <v>119.4</v>
      </c>
      <c r="B602">
        <v>2.0382855163494198</v>
      </c>
      <c r="C602">
        <v>1.8906249248571401</v>
      </c>
      <c r="D602">
        <v>2.9697600381421898</v>
      </c>
      <c r="H602">
        <v>119.4</v>
      </c>
      <c r="I602">
        <v>4.0698214994969204</v>
      </c>
      <c r="J602">
        <v>2.9122886770094998</v>
      </c>
      <c r="K602">
        <v>4.6399226721735296</v>
      </c>
    </row>
    <row r="603" spans="1:11" x14ac:dyDescent="0.55000000000000004">
      <c r="A603">
        <v>119.6</v>
      </c>
      <c r="B603">
        <v>2.0468135770639302</v>
      </c>
      <c r="C603">
        <v>1.8283438710298801</v>
      </c>
      <c r="D603">
        <v>3.1249428743659502</v>
      </c>
      <c r="H603">
        <v>119.6</v>
      </c>
      <c r="I603">
        <v>4.1676449676223504</v>
      </c>
      <c r="J603">
        <v>3.1497769077614199</v>
      </c>
      <c r="K603">
        <v>4.3421517583637304</v>
      </c>
    </row>
    <row r="604" spans="1:11" x14ac:dyDescent="0.55000000000000004">
      <c r="A604">
        <v>119.8</v>
      </c>
      <c r="B604">
        <v>2.2534913406038002</v>
      </c>
      <c r="C604">
        <v>1.7367677786983</v>
      </c>
      <c r="D604">
        <v>3.1076823951045398</v>
      </c>
      <c r="H604">
        <v>119.8</v>
      </c>
      <c r="I604">
        <v>3.8330315606784202</v>
      </c>
      <c r="J604">
        <v>3.0912682592979999</v>
      </c>
      <c r="K604">
        <v>4.2909993054800903</v>
      </c>
    </row>
    <row r="605" spans="1:11" x14ac:dyDescent="0.55000000000000004">
      <c r="A605">
        <v>120</v>
      </c>
      <c r="B605">
        <v>2.42031510985578</v>
      </c>
      <c r="C605">
        <v>1.83437430251296</v>
      </c>
      <c r="D605">
        <v>3.20321387482428</v>
      </c>
      <c r="H605">
        <v>120</v>
      </c>
      <c r="I605">
        <v>4.5896439124830604</v>
      </c>
      <c r="J605">
        <v>3.8589854073590302</v>
      </c>
      <c r="K605">
        <v>4.1394555447347399</v>
      </c>
    </row>
    <row r="606" spans="1:11" x14ac:dyDescent="0.55000000000000004">
      <c r="A606">
        <v>120.2</v>
      </c>
      <c r="B606">
        <v>2.0826600009468499</v>
      </c>
      <c r="C606">
        <v>1.99232373977612</v>
      </c>
      <c r="D606">
        <v>2.9687952247763199</v>
      </c>
      <c r="H606">
        <v>120.2</v>
      </c>
      <c r="I606">
        <v>4.1307564500462401</v>
      </c>
      <c r="J606">
        <v>2.7964206807970702</v>
      </c>
      <c r="K606">
        <v>4.4410489368957702</v>
      </c>
    </row>
    <row r="607" spans="1:11" x14ac:dyDescent="0.55000000000000004">
      <c r="A607">
        <v>120.4</v>
      </c>
      <c r="B607">
        <v>2.3837542202321602</v>
      </c>
      <c r="C607">
        <v>2.0571953621854502</v>
      </c>
      <c r="D607">
        <v>2.6652385578915698</v>
      </c>
      <c r="H607">
        <v>120.4</v>
      </c>
      <c r="I607">
        <v>4.2950733299642296</v>
      </c>
      <c r="J607">
        <v>2.9323134836318299</v>
      </c>
      <c r="K607">
        <v>4.8085608142772402</v>
      </c>
    </row>
    <row r="608" spans="1:11" x14ac:dyDescent="0.55000000000000004">
      <c r="A608">
        <v>120.6</v>
      </c>
      <c r="B608">
        <v>2.2667421366837699</v>
      </c>
      <c r="C608">
        <v>1.8687182865209599</v>
      </c>
      <c r="D608">
        <v>2.8906526650972801</v>
      </c>
      <c r="H608">
        <v>120.6</v>
      </c>
      <c r="I608">
        <v>4.3691765254678598</v>
      </c>
      <c r="J608">
        <v>2.9965588262200402</v>
      </c>
      <c r="K608">
        <v>4.16692862849552</v>
      </c>
    </row>
    <row r="609" spans="1:11" x14ac:dyDescent="0.55000000000000004">
      <c r="A609">
        <v>120.8</v>
      </c>
      <c r="B609">
        <v>2.0628951199060501</v>
      </c>
      <c r="C609">
        <v>1.96323290682146</v>
      </c>
      <c r="D609">
        <v>3.07646390122538</v>
      </c>
      <c r="H609">
        <v>120.8</v>
      </c>
      <c r="I609">
        <v>4.0061293493081296</v>
      </c>
      <c r="J609">
        <v>3.1751373871932298</v>
      </c>
      <c r="K609">
        <v>3.9494948493836399</v>
      </c>
    </row>
    <row r="610" spans="1:11" x14ac:dyDescent="0.55000000000000004">
      <c r="A610">
        <v>121</v>
      </c>
      <c r="B610">
        <v>2.2096047962570702</v>
      </c>
      <c r="C610">
        <v>1.7088425191777501</v>
      </c>
      <c r="D610">
        <v>3.5011098235695899</v>
      </c>
      <c r="H610">
        <v>121</v>
      </c>
      <c r="I610">
        <v>4.5727120754178401</v>
      </c>
      <c r="J610">
        <v>2.9143427728985101</v>
      </c>
      <c r="K610">
        <v>4.1474494361803602</v>
      </c>
    </row>
    <row r="611" spans="1:11" x14ac:dyDescent="0.55000000000000004">
      <c r="A611">
        <v>121.2</v>
      </c>
      <c r="B611">
        <v>2.1821524162947301</v>
      </c>
      <c r="C611">
        <v>1.7518627592959299</v>
      </c>
      <c r="D611">
        <v>3.1953376997983498</v>
      </c>
      <c r="H611">
        <v>121.2</v>
      </c>
      <c r="I611">
        <v>4.0925791898462096</v>
      </c>
      <c r="J611">
        <v>3.0524247528023301</v>
      </c>
      <c r="K611">
        <v>4.2869059131798704</v>
      </c>
    </row>
    <row r="612" spans="1:11" x14ac:dyDescent="0.55000000000000004">
      <c r="A612">
        <v>121.4</v>
      </c>
      <c r="B612">
        <v>2.0945078218675199</v>
      </c>
      <c r="C612">
        <v>1.80744744097895</v>
      </c>
      <c r="D612">
        <v>3.0979452939820602</v>
      </c>
      <c r="H612">
        <v>121.4</v>
      </c>
      <c r="I612">
        <v>4.4633632387663997</v>
      </c>
      <c r="J612">
        <v>2.7668597685140899</v>
      </c>
      <c r="K612">
        <v>3.98591502694428</v>
      </c>
    </row>
    <row r="613" spans="1:11" x14ac:dyDescent="0.55000000000000004">
      <c r="A613">
        <v>121.6</v>
      </c>
      <c r="B613">
        <v>2.20529904538629</v>
      </c>
      <c r="C613">
        <v>1.7986411041817001</v>
      </c>
      <c r="D613">
        <v>3.2953132599394199</v>
      </c>
      <c r="H613">
        <v>121.6</v>
      </c>
      <c r="I613">
        <v>4.0721791263901803</v>
      </c>
      <c r="J613">
        <v>3.10465210954932</v>
      </c>
      <c r="K613">
        <v>4.0836611289720901</v>
      </c>
    </row>
    <row r="614" spans="1:11" x14ac:dyDescent="0.55000000000000004">
      <c r="A614">
        <v>121.8</v>
      </c>
      <c r="B614">
        <v>2.32995530955536</v>
      </c>
      <c r="C614">
        <v>1.8637456169306901</v>
      </c>
      <c r="D614">
        <v>3.2235769739131399</v>
      </c>
      <c r="H614">
        <v>121.8</v>
      </c>
      <c r="I614">
        <v>4.4394994994242101</v>
      </c>
      <c r="J614">
        <v>2.9049491267575802</v>
      </c>
      <c r="K614">
        <v>4.1229888395171503</v>
      </c>
    </row>
    <row r="615" spans="1:11" x14ac:dyDescent="0.55000000000000004">
      <c r="A615">
        <v>122</v>
      </c>
      <c r="B615">
        <v>2.1473340830379701</v>
      </c>
      <c r="C615">
        <v>1.96586427760041</v>
      </c>
      <c r="D615">
        <v>3.3413200498993398</v>
      </c>
      <c r="H615">
        <v>122</v>
      </c>
      <c r="I615">
        <v>4.73367985290069</v>
      </c>
      <c r="J615">
        <v>2.8953748015328</v>
      </c>
      <c r="K615">
        <v>4.3381210502947898</v>
      </c>
    </row>
    <row r="616" spans="1:11" x14ac:dyDescent="0.55000000000000004">
      <c r="A616">
        <v>122.2</v>
      </c>
      <c r="B616">
        <v>2.3969652696969699</v>
      </c>
      <c r="C616">
        <v>1.8183564792547999</v>
      </c>
      <c r="D616">
        <v>3.1539294309679198</v>
      </c>
      <c r="H616">
        <v>122.2</v>
      </c>
      <c r="I616">
        <v>4.5051029479291502</v>
      </c>
      <c r="J616">
        <v>2.6954849057230899</v>
      </c>
      <c r="K616">
        <v>4.6005279405193198</v>
      </c>
    </row>
    <row r="617" spans="1:11" x14ac:dyDescent="0.55000000000000004">
      <c r="A617">
        <v>122.4</v>
      </c>
      <c r="B617">
        <v>2.3906658414455002</v>
      </c>
      <c r="C617">
        <v>1.91390670747339</v>
      </c>
      <c r="D617">
        <v>3.3167156201431101</v>
      </c>
      <c r="H617">
        <v>122.4</v>
      </c>
      <c r="I617">
        <v>4.7993421202462097</v>
      </c>
      <c r="J617">
        <v>2.7004395017210898</v>
      </c>
      <c r="K617">
        <v>4.52066524513035</v>
      </c>
    </row>
    <row r="618" spans="1:11" x14ac:dyDescent="0.55000000000000004">
      <c r="A618">
        <v>122.6</v>
      </c>
      <c r="B618">
        <v>2.4339175139989702</v>
      </c>
      <c r="C618">
        <v>1.8356971750390101</v>
      </c>
      <c r="D618">
        <v>3.2607602036315702</v>
      </c>
      <c r="H618">
        <v>122.6</v>
      </c>
      <c r="I618">
        <v>4.8640273644960201</v>
      </c>
      <c r="J618">
        <v>2.9143280352012901</v>
      </c>
      <c r="K618">
        <v>4.3149665285531702</v>
      </c>
    </row>
    <row r="619" spans="1:11" x14ac:dyDescent="0.55000000000000004">
      <c r="A619">
        <v>122.8</v>
      </c>
      <c r="B619">
        <v>2.3510732091275499</v>
      </c>
      <c r="C619">
        <v>1.90929275364194</v>
      </c>
      <c r="D619">
        <v>2.97941692207581</v>
      </c>
      <c r="H619">
        <v>122.8</v>
      </c>
      <c r="I619">
        <v>4.6835248852661397</v>
      </c>
      <c r="J619">
        <v>3.0536208105186802</v>
      </c>
      <c r="K619">
        <v>4.7237940551965698</v>
      </c>
    </row>
    <row r="620" spans="1:11" x14ac:dyDescent="0.55000000000000004">
      <c r="A620">
        <v>123</v>
      </c>
      <c r="B620">
        <v>2.4262465428026698</v>
      </c>
      <c r="C620">
        <v>1.88405364053817</v>
      </c>
      <c r="D620">
        <v>2.99524209961855</v>
      </c>
      <c r="H620">
        <v>123</v>
      </c>
      <c r="I620">
        <v>4.7448015363602298</v>
      </c>
      <c r="J620">
        <v>3.0402407633963802</v>
      </c>
      <c r="K620">
        <v>4.1686399177754998</v>
      </c>
    </row>
    <row r="621" spans="1:11" x14ac:dyDescent="0.55000000000000004">
      <c r="A621">
        <v>123.2</v>
      </c>
      <c r="B621">
        <v>2.0478499090950302</v>
      </c>
      <c r="C621">
        <v>1.89686857348351</v>
      </c>
      <c r="D621">
        <v>3.1190051291637899</v>
      </c>
      <c r="H621">
        <v>123.2</v>
      </c>
      <c r="I621">
        <v>4.2922353526500903</v>
      </c>
      <c r="J621">
        <v>3.3668020554045999</v>
      </c>
      <c r="K621">
        <v>4.4132043516406698</v>
      </c>
    </row>
    <row r="622" spans="1:11" x14ac:dyDescent="0.55000000000000004">
      <c r="A622">
        <v>123.4</v>
      </c>
      <c r="B622">
        <v>2.11614722935269</v>
      </c>
      <c r="C622">
        <v>2.0135201773168898</v>
      </c>
      <c r="D622">
        <v>3.0661911527314998</v>
      </c>
      <c r="H622">
        <v>123.4</v>
      </c>
      <c r="I622">
        <v>3.95751809480491</v>
      </c>
      <c r="J622">
        <v>3.1441957050854601</v>
      </c>
      <c r="K622">
        <v>4.6495564154540201</v>
      </c>
    </row>
    <row r="623" spans="1:11" x14ac:dyDescent="0.55000000000000004">
      <c r="A623">
        <v>123.6</v>
      </c>
      <c r="B623">
        <v>2.0869704584769599</v>
      </c>
      <c r="C623">
        <v>1.9617735234087299</v>
      </c>
      <c r="D623">
        <v>3.2577198262318299</v>
      </c>
      <c r="H623">
        <v>123.6</v>
      </c>
      <c r="I623">
        <v>4.3024833449191897</v>
      </c>
      <c r="J623">
        <v>3.0554339186363402</v>
      </c>
      <c r="K623">
        <v>4.5539882397786897</v>
      </c>
    </row>
    <row r="624" spans="1:11" x14ac:dyDescent="0.55000000000000004">
      <c r="A624">
        <v>123.8</v>
      </c>
      <c r="B624">
        <v>2.2888592817257298</v>
      </c>
      <c r="C624">
        <v>1.9434408453562499</v>
      </c>
      <c r="D624">
        <v>3.3720488311665102</v>
      </c>
      <c r="H624">
        <v>123.8</v>
      </c>
      <c r="I624">
        <v>5.0365426432057703</v>
      </c>
      <c r="J624">
        <v>3.3243818238515099</v>
      </c>
      <c r="K624">
        <v>4.2655217603946696</v>
      </c>
    </row>
    <row r="625" spans="1:11" x14ac:dyDescent="0.55000000000000004">
      <c r="A625">
        <v>124</v>
      </c>
      <c r="B625">
        <v>2.3939483123439902</v>
      </c>
      <c r="C625">
        <v>1.7688242303628099</v>
      </c>
      <c r="D625">
        <v>3.1781488618192699</v>
      </c>
      <c r="H625">
        <v>124</v>
      </c>
      <c r="I625">
        <v>5.1581931595154504</v>
      </c>
      <c r="J625">
        <v>3.52063303190979</v>
      </c>
      <c r="K625">
        <v>4.4506906194098601</v>
      </c>
    </row>
    <row r="626" spans="1:11" x14ac:dyDescent="0.55000000000000004">
      <c r="A626">
        <v>124.2</v>
      </c>
      <c r="B626">
        <v>2.26507794491532</v>
      </c>
      <c r="C626">
        <v>1.7858990105457699</v>
      </c>
      <c r="D626">
        <v>2.8440325493941598</v>
      </c>
      <c r="H626">
        <v>124.2</v>
      </c>
      <c r="I626">
        <v>5.0507647619239</v>
      </c>
      <c r="J626">
        <v>2.6934324841139201</v>
      </c>
      <c r="K626">
        <v>4.2953849437936604</v>
      </c>
    </row>
    <row r="627" spans="1:11" x14ac:dyDescent="0.55000000000000004">
      <c r="A627">
        <v>124.4</v>
      </c>
      <c r="B627">
        <v>2.2038905180991399</v>
      </c>
      <c r="C627">
        <v>1.9096578956902099</v>
      </c>
      <c r="D627">
        <v>2.91822605416312</v>
      </c>
      <c r="H627">
        <v>124.4</v>
      </c>
      <c r="I627">
        <v>5.5753532921585398</v>
      </c>
      <c r="J627">
        <v>2.4695159368967099</v>
      </c>
      <c r="K627">
        <v>4.6230695725132103</v>
      </c>
    </row>
    <row r="628" spans="1:11" x14ac:dyDescent="0.55000000000000004">
      <c r="A628">
        <v>124.6</v>
      </c>
      <c r="B628">
        <v>2.5211670856812001</v>
      </c>
      <c r="C628">
        <v>1.8751486085197799</v>
      </c>
      <c r="D628">
        <v>3.1029900070228802</v>
      </c>
      <c r="H628">
        <v>124.6</v>
      </c>
      <c r="I628">
        <v>4.2204633664153901</v>
      </c>
      <c r="J628">
        <v>2.9619190487850098</v>
      </c>
      <c r="K628">
        <v>4.20091279310149</v>
      </c>
    </row>
    <row r="629" spans="1:11" x14ac:dyDescent="0.55000000000000004">
      <c r="A629">
        <v>124.8</v>
      </c>
      <c r="B629">
        <v>2.4706554617727901</v>
      </c>
      <c r="C629">
        <v>1.67125543498272</v>
      </c>
      <c r="D629">
        <v>3.1431439437559399</v>
      </c>
      <c r="H629">
        <v>124.8</v>
      </c>
      <c r="I629">
        <v>6.1489606777699901</v>
      </c>
      <c r="J629">
        <v>2.7845443563025598</v>
      </c>
      <c r="K629">
        <v>4.2371348816377497</v>
      </c>
    </row>
    <row r="630" spans="1:11" x14ac:dyDescent="0.55000000000000004">
      <c r="A630">
        <v>125</v>
      </c>
      <c r="B630">
        <v>2.4259821987961998</v>
      </c>
      <c r="C630">
        <v>1.6966692311384</v>
      </c>
      <c r="D630">
        <v>3.31744051514158</v>
      </c>
      <c r="H630">
        <v>125</v>
      </c>
      <c r="I630">
        <v>6.5783239035181698</v>
      </c>
      <c r="J630">
        <v>2.80507419126788</v>
      </c>
      <c r="K630">
        <v>4.4327143847474302</v>
      </c>
    </row>
    <row r="631" spans="1:11" x14ac:dyDescent="0.55000000000000004">
      <c r="A631">
        <v>125.2</v>
      </c>
      <c r="B631">
        <v>2.4025638656295398</v>
      </c>
      <c r="C631">
        <v>1.8912649339290799</v>
      </c>
      <c r="D631">
        <v>3.5216238406693101</v>
      </c>
      <c r="H631">
        <v>125.2</v>
      </c>
      <c r="I631">
        <v>6.54848523924126</v>
      </c>
      <c r="J631">
        <v>3.2958198534888199</v>
      </c>
      <c r="K631">
        <v>4.1417488644889202</v>
      </c>
    </row>
    <row r="632" spans="1:11" x14ac:dyDescent="0.55000000000000004">
      <c r="A632">
        <v>125.4</v>
      </c>
      <c r="B632">
        <v>2.41686217067253</v>
      </c>
      <c r="C632">
        <v>1.7446766845484101</v>
      </c>
      <c r="D632">
        <v>3.2531390621470599</v>
      </c>
      <c r="H632">
        <v>125.4</v>
      </c>
      <c r="I632">
        <v>6.2844605818964103</v>
      </c>
      <c r="J632">
        <v>3.20380906669181</v>
      </c>
      <c r="K632">
        <v>4.0466242267920096</v>
      </c>
    </row>
    <row r="633" spans="1:11" x14ac:dyDescent="0.55000000000000004">
      <c r="A633">
        <v>125.6</v>
      </c>
      <c r="B633">
        <v>2.3511844759467402</v>
      </c>
      <c r="C633">
        <v>1.8321942924708201</v>
      </c>
      <c r="D633">
        <v>3.0593325962293298</v>
      </c>
      <c r="H633">
        <v>125.6</v>
      </c>
      <c r="I633">
        <v>7.1511133591452296</v>
      </c>
      <c r="J633">
        <v>2.6610100814080999</v>
      </c>
      <c r="K633">
        <v>4.3229250855184898</v>
      </c>
    </row>
    <row r="634" spans="1:11" x14ac:dyDescent="0.55000000000000004">
      <c r="A634">
        <v>125.8</v>
      </c>
      <c r="B634">
        <v>2.32474240789894</v>
      </c>
      <c r="C634">
        <v>1.90384063643559</v>
      </c>
      <c r="D634">
        <v>3.5219218862485802</v>
      </c>
      <c r="H634">
        <v>125.8</v>
      </c>
      <c r="I634">
        <v>6.9003563684313596</v>
      </c>
      <c r="J634">
        <v>2.77718323278827</v>
      </c>
      <c r="K634">
        <v>4.3522974570399802</v>
      </c>
    </row>
    <row r="635" spans="1:11" x14ac:dyDescent="0.55000000000000004">
      <c r="A635">
        <v>126</v>
      </c>
      <c r="B635">
        <v>2.5934048090606301</v>
      </c>
      <c r="C635">
        <v>2.0879610257993901</v>
      </c>
      <c r="D635">
        <v>2.91630819564796</v>
      </c>
      <c r="H635">
        <v>126</v>
      </c>
      <c r="I635">
        <v>6.9028939367176401</v>
      </c>
      <c r="J635">
        <v>2.98443862489149</v>
      </c>
      <c r="K635">
        <v>4.4687900687210904</v>
      </c>
    </row>
    <row r="636" spans="1:11" x14ac:dyDescent="0.55000000000000004">
      <c r="A636">
        <v>126.2</v>
      </c>
      <c r="B636">
        <v>2.25535674643606</v>
      </c>
      <c r="C636">
        <v>1.8277106081377199</v>
      </c>
      <c r="D636">
        <v>3.0336711559156</v>
      </c>
      <c r="H636">
        <v>126.2</v>
      </c>
      <c r="I636">
        <v>7.8923173935298596</v>
      </c>
      <c r="J636">
        <v>2.4802786879763801</v>
      </c>
      <c r="K636">
        <v>4.3685457696328198</v>
      </c>
    </row>
    <row r="637" spans="1:11" x14ac:dyDescent="0.55000000000000004">
      <c r="A637">
        <v>126.4</v>
      </c>
      <c r="B637">
        <v>2.3280948443110199</v>
      </c>
      <c r="C637">
        <v>1.9677949617270301</v>
      </c>
      <c r="D637">
        <v>2.7912704501971102</v>
      </c>
      <c r="H637">
        <v>126.4</v>
      </c>
      <c r="I637">
        <v>6.42958497344826</v>
      </c>
      <c r="J637">
        <v>2.7439342696447002</v>
      </c>
      <c r="K637">
        <v>4.3554468433307001</v>
      </c>
    </row>
    <row r="638" spans="1:11" x14ac:dyDescent="0.55000000000000004">
      <c r="A638">
        <v>126.6</v>
      </c>
      <c r="B638">
        <v>2.5379078432664199</v>
      </c>
      <c r="C638">
        <v>2.04288835775345</v>
      </c>
      <c r="D638">
        <v>2.9768616394790999</v>
      </c>
      <c r="H638">
        <v>126.6</v>
      </c>
      <c r="I638">
        <v>6.1798251610653097</v>
      </c>
      <c r="J638">
        <v>2.6325047057937998</v>
      </c>
      <c r="K638">
        <v>3.9125870646524401</v>
      </c>
    </row>
    <row r="639" spans="1:11" x14ac:dyDescent="0.55000000000000004">
      <c r="A639">
        <v>126.8</v>
      </c>
      <c r="B639">
        <v>2.4769094163954</v>
      </c>
      <c r="C639">
        <v>1.9763163939794699</v>
      </c>
      <c r="D639">
        <v>2.79912432001478</v>
      </c>
      <c r="H639">
        <v>126.8</v>
      </c>
      <c r="I639">
        <v>6.4308917703701098</v>
      </c>
      <c r="J639">
        <v>2.5177936236558001</v>
      </c>
      <c r="K639">
        <v>3.7928493789686999</v>
      </c>
    </row>
    <row r="640" spans="1:11" x14ac:dyDescent="0.55000000000000004">
      <c r="A640">
        <v>127</v>
      </c>
      <c r="B640">
        <v>2.82464617594098</v>
      </c>
      <c r="C640">
        <v>1.8128974963864799</v>
      </c>
      <c r="D640">
        <v>3.12717744953639</v>
      </c>
      <c r="H640">
        <v>127</v>
      </c>
      <c r="I640">
        <v>7.29034067121614</v>
      </c>
      <c r="J640">
        <v>2.8120950330519001</v>
      </c>
      <c r="K640">
        <v>4.0814886052427601</v>
      </c>
    </row>
    <row r="641" spans="1:11" x14ac:dyDescent="0.55000000000000004">
      <c r="A641">
        <v>127.2</v>
      </c>
      <c r="B641">
        <v>2.64362526133575</v>
      </c>
      <c r="C641">
        <v>1.9601803187906699</v>
      </c>
      <c r="D641">
        <v>2.93245272722254</v>
      </c>
      <c r="H641">
        <v>127.2</v>
      </c>
      <c r="I641">
        <v>7.001175098459</v>
      </c>
      <c r="J641">
        <v>2.5662210455428598</v>
      </c>
      <c r="K641">
        <v>4.25397334277159</v>
      </c>
    </row>
    <row r="642" spans="1:11" x14ac:dyDescent="0.55000000000000004">
      <c r="A642">
        <v>127.4</v>
      </c>
      <c r="B642">
        <v>2.69580908634987</v>
      </c>
      <c r="C642">
        <v>1.8766671148414</v>
      </c>
      <c r="D642">
        <v>3.1016681619372899</v>
      </c>
      <c r="H642">
        <v>127.4</v>
      </c>
      <c r="I642">
        <v>7.57981029838502</v>
      </c>
      <c r="J642">
        <v>2.4386011109913799</v>
      </c>
      <c r="K642">
        <v>4.1227703827639504</v>
      </c>
    </row>
    <row r="643" spans="1:11" x14ac:dyDescent="0.55000000000000004">
      <c r="A643">
        <v>127.6</v>
      </c>
      <c r="B643">
        <v>2.4720020099540498</v>
      </c>
      <c r="C643">
        <v>1.7692389224637399</v>
      </c>
      <c r="D643">
        <v>3.03158904680694</v>
      </c>
      <c r="H643">
        <v>127.6</v>
      </c>
      <c r="I643">
        <v>7.2136344358983999</v>
      </c>
      <c r="J643">
        <v>3.1327317021510299</v>
      </c>
      <c r="K643">
        <v>3.8792331445883499</v>
      </c>
    </row>
    <row r="644" spans="1:11" x14ac:dyDescent="0.55000000000000004">
      <c r="A644">
        <v>127.8</v>
      </c>
      <c r="B644">
        <v>2.48423133814959</v>
      </c>
      <c r="C644">
        <v>1.8984025244862099</v>
      </c>
      <c r="D644">
        <v>2.8994326468917002</v>
      </c>
      <c r="H644">
        <v>127.8</v>
      </c>
      <c r="I644">
        <v>7.0705048040764096</v>
      </c>
      <c r="J644">
        <v>2.1049377190341398</v>
      </c>
      <c r="K644">
        <v>3.3502254215793199</v>
      </c>
    </row>
    <row r="645" spans="1:11" x14ac:dyDescent="0.55000000000000004">
      <c r="A645">
        <v>128</v>
      </c>
      <c r="B645">
        <v>2.5543788028456502</v>
      </c>
      <c r="C645">
        <v>1.89522324849969</v>
      </c>
      <c r="D645">
        <v>3.0865530536939101</v>
      </c>
      <c r="H645">
        <v>128</v>
      </c>
      <c r="I645">
        <v>8.4766867573584594</v>
      </c>
      <c r="J645">
        <v>2.7428158922220498</v>
      </c>
      <c r="K645">
        <v>4.1376121781590696</v>
      </c>
    </row>
    <row r="646" spans="1:11" x14ac:dyDescent="0.55000000000000004">
      <c r="A646">
        <v>128.19999999999999</v>
      </c>
      <c r="B646">
        <v>2.7182925066580901</v>
      </c>
      <c r="C646">
        <v>1.78782531243062</v>
      </c>
      <c r="D646">
        <v>3.0328454529752902</v>
      </c>
      <c r="H646">
        <v>128.19999999999999</v>
      </c>
      <c r="I646">
        <v>6.5423240382141099</v>
      </c>
      <c r="J646">
        <v>2.7089955739153502</v>
      </c>
      <c r="K646">
        <v>3.8688136121257899</v>
      </c>
    </row>
    <row r="647" spans="1:11" x14ac:dyDescent="0.55000000000000004">
      <c r="A647">
        <v>128.4</v>
      </c>
      <c r="B647">
        <v>2.60655269097429</v>
      </c>
      <c r="C647">
        <v>1.9383851701816399</v>
      </c>
      <c r="D647">
        <v>2.82650720113066</v>
      </c>
      <c r="H647">
        <v>128.4</v>
      </c>
      <c r="I647">
        <v>7.1152457664245201</v>
      </c>
      <c r="J647">
        <v>2.62444477923923</v>
      </c>
      <c r="K647">
        <v>4.9623155441897602</v>
      </c>
    </row>
    <row r="648" spans="1:11" x14ac:dyDescent="0.55000000000000004">
      <c r="A648">
        <v>128.6</v>
      </c>
      <c r="B648">
        <v>2.7373410485454999</v>
      </c>
      <c r="C648">
        <v>1.9986242076890299</v>
      </c>
      <c r="D648">
        <v>2.7221864000870899</v>
      </c>
      <c r="H648">
        <v>128.6</v>
      </c>
      <c r="I648">
        <v>6.6387754733340003</v>
      </c>
      <c r="J648">
        <v>2.2226264711400199</v>
      </c>
      <c r="K648">
        <v>4.74546964420239</v>
      </c>
    </row>
    <row r="649" spans="1:11" x14ac:dyDescent="0.55000000000000004">
      <c r="A649">
        <v>128.80000000000001</v>
      </c>
      <c r="B649">
        <v>2.7913149761496601</v>
      </c>
      <c r="C649">
        <v>1.81115323414597</v>
      </c>
      <c r="D649">
        <v>2.9354960286293501</v>
      </c>
      <c r="H649">
        <v>128.80000000000001</v>
      </c>
      <c r="I649">
        <v>7.0952052213599597</v>
      </c>
      <c r="J649">
        <v>2.8726346666577798</v>
      </c>
      <c r="K649">
        <v>5.1396910442787496</v>
      </c>
    </row>
    <row r="650" spans="1:11" x14ac:dyDescent="0.55000000000000004">
      <c r="A650">
        <v>129</v>
      </c>
      <c r="B650">
        <v>2.78522968954963</v>
      </c>
      <c r="C650">
        <v>1.76146361019954</v>
      </c>
      <c r="D650">
        <v>2.8561138484334898</v>
      </c>
      <c r="H650">
        <v>129</v>
      </c>
      <c r="I650">
        <v>7.1059864705036802</v>
      </c>
      <c r="J650">
        <v>2.6787456246102801</v>
      </c>
      <c r="K650">
        <v>6.6029548801843196</v>
      </c>
    </row>
    <row r="651" spans="1:11" x14ac:dyDescent="0.55000000000000004">
      <c r="A651">
        <v>129.19999999999999</v>
      </c>
      <c r="B651">
        <v>2.7095413949665201</v>
      </c>
      <c r="C651">
        <v>1.8567664935371599</v>
      </c>
      <c r="D651">
        <v>3.0323650109037601</v>
      </c>
      <c r="H651">
        <v>129.19999999999999</v>
      </c>
      <c r="I651">
        <v>7.6365138966863304</v>
      </c>
      <c r="J651">
        <v>2.6772431471891398</v>
      </c>
      <c r="K651">
        <v>5.1245078372265196</v>
      </c>
    </row>
    <row r="652" spans="1:11" x14ac:dyDescent="0.55000000000000004">
      <c r="A652">
        <v>129.4</v>
      </c>
      <c r="B652">
        <v>2.5679811086553301</v>
      </c>
      <c r="C652">
        <v>1.7232847345398401</v>
      </c>
      <c r="D652">
        <v>3.2119147732708302</v>
      </c>
      <c r="H652">
        <v>129.4</v>
      </c>
      <c r="I652">
        <v>6.0761723100079701</v>
      </c>
      <c r="J652">
        <v>2.4954108731940199</v>
      </c>
      <c r="K652">
        <v>6.43703768239991</v>
      </c>
    </row>
    <row r="653" spans="1:11" x14ac:dyDescent="0.55000000000000004">
      <c r="A653">
        <v>129.6</v>
      </c>
      <c r="B653">
        <v>2.7808647293052999</v>
      </c>
      <c r="C653">
        <v>1.7787077506882401</v>
      </c>
      <c r="D653">
        <v>2.8240466682083998</v>
      </c>
      <c r="H653">
        <v>129.6</v>
      </c>
      <c r="I653">
        <v>6.5777453096345599</v>
      </c>
      <c r="J653">
        <v>2.5920687653728698</v>
      </c>
      <c r="K653">
        <v>5.5022111923316999</v>
      </c>
    </row>
    <row r="654" spans="1:11" x14ac:dyDescent="0.55000000000000004">
      <c r="A654">
        <v>129.80000000000001</v>
      </c>
      <c r="B654">
        <v>2.6503901387867499</v>
      </c>
      <c r="C654">
        <v>1.9140370412465699</v>
      </c>
      <c r="D654">
        <v>3.1540961586665102</v>
      </c>
      <c r="H654">
        <v>129.80000000000001</v>
      </c>
      <c r="I654">
        <v>6.2761879606930302</v>
      </c>
      <c r="J654">
        <v>2.6170056582480599</v>
      </c>
      <c r="K654">
        <v>4.8121905288744697</v>
      </c>
    </row>
    <row r="655" spans="1:11" x14ac:dyDescent="0.55000000000000004">
      <c r="A655">
        <v>130</v>
      </c>
      <c r="B655">
        <v>2.9444779195658102</v>
      </c>
      <c r="C655">
        <v>1.9177892035598101</v>
      </c>
      <c r="D655">
        <v>3.3126646082905999</v>
      </c>
      <c r="H655">
        <v>130</v>
      </c>
      <c r="I655">
        <v>6.5882994588437098</v>
      </c>
      <c r="J655">
        <v>3.0633769713038101</v>
      </c>
      <c r="K655">
        <v>4.8699017152635697</v>
      </c>
    </row>
    <row r="656" spans="1:11" x14ac:dyDescent="0.55000000000000004">
      <c r="A656">
        <v>130.19999999999999</v>
      </c>
      <c r="B656">
        <v>3.02421833877704</v>
      </c>
      <c r="C656">
        <v>1.8632079342769401</v>
      </c>
      <c r="D656">
        <v>3.1673244679513299</v>
      </c>
      <c r="H656">
        <v>130.19999999999999</v>
      </c>
      <c r="I656">
        <v>5.7775386909529196</v>
      </c>
      <c r="J656">
        <v>2.1825723726596098</v>
      </c>
      <c r="K656">
        <v>5.4634242735291201</v>
      </c>
    </row>
    <row r="657" spans="1:11" x14ac:dyDescent="0.55000000000000004">
      <c r="A657">
        <v>130.4</v>
      </c>
      <c r="B657">
        <v>2.96755213686381</v>
      </c>
      <c r="C657">
        <v>2.0007205320321</v>
      </c>
      <c r="D657">
        <v>2.9861429629295202</v>
      </c>
      <c r="H657">
        <v>130.4</v>
      </c>
      <c r="I657">
        <v>5.7617049995367298</v>
      </c>
      <c r="J657">
        <v>2.5662842386871199</v>
      </c>
      <c r="K657">
        <v>4.8376404705412996</v>
      </c>
    </row>
    <row r="658" spans="1:11" x14ac:dyDescent="0.55000000000000004">
      <c r="A658">
        <v>130.6</v>
      </c>
      <c r="B658">
        <v>2.8674069938490301</v>
      </c>
      <c r="C658">
        <v>1.77537922939551</v>
      </c>
      <c r="D658">
        <v>2.98280035128044</v>
      </c>
      <c r="H658">
        <v>130.6</v>
      </c>
      <c r="I658">
        <v>6.5893950835602304</v>
      </c>
      <c r="J658">
        <v>2.3677702705355501</v>
      </c>
      <c r="K658">
        <v>5.4956987164622602</v>
      </c>
    </row>
    <row r="659" spans="1:11" x14ac:dyDescent="0.55000000000000004">
      <c r="A659">
        <v>130.80000000000001</v>
      </c>
      <c r="B659">
        <v>3.2468002659029902</v>
      </c>
      <c r="C659">
        <v>1.9678578164162599</v>
      </c>
      <c r="D659">
        <v>3.2213831788079399</v>
      </c>
      <c r="H659">
        <v>130.80000000000001</v>
      </c>
      <c r="I659">
        <v>7.2022429041629996</v>
      </c>
      <c r="J659">
        <v>2.9046842894297602</v>
      </c>
      <c r="K659">
        <v>5.4314198297701797</v>
      </c>
    </row>
    <row r="660" spans="1:11" x14ac:dyDescent="0.55000000000000004">
      <c r="A660">
        <v>131</v>
      </c>
      <c r="B660">
        <v>3.1461935296690799</v>
      </c>
      <c r="C660">
        <v>1.8868416446426399</v>
      </c>
      <c r="D660">
        <v>3.00598703747049</v>
      </c>
      <c r="H660">
        <v>131</v>
      </c>
      <c r="I660">
        <v>6.7790930473952198</v>
      </c>
      <c r="J660">
        <v>2.7943865389171201</v>
      </c>
      <c r="K660">
        <v>5.48897199990639</v>
      </c>
    </row>
    <row r="661" spans="1:11" x14ac:dyDescent="0.55000000000000004">
      <c r="A661">
        <v>131.19999999999999</v>
      </c>
      <c r="B661">
        <v>2.8726571028528398</v>
      </c>
      <c r="C661">
        <v>1.9913984564807099</v>
      </c>
      <c r="D661">
        <v>3.0944867455556202</v>
      </c>
      <c r="H661">
        <v>131.19999999999999</v>
      </c>
      <c r="I661">
        <v>6.7258739399567897</v>
      </c>
      <c r="J661">
        <v>3.3701148010236199</v>
      </c>
      <c r="K661">
        <v>5.4205186800321101</v>
      </c>
    </row>
    <row r="662" spans="1:11" x14ac:dyDescent="0.55000000000000004">
      <c r="A662">
        <v>131.4</v>
      </c>
      <c r="B662">
        <v>2.9518507819213098</v>
      </c>
      <c r="C662">
        <v>1.7667806090442</v>
      </c>
      <c r="D662">
        <v>3.29639301856878</v>
      </c>
      <c r="H662">
        <v>131.4</v>
      </c>
      <c r="I662">
        <v>6.9993516743038597</v>
      </c>
      <c r="J662">
        <v>3.1523416294478301</v>
      </c>
      <c r="K662">
        <v>5.38400103341346</v>
      </c>
    </row>
    <row r="663" spans="1:11" x14ac:dyDescent="0.55000000000000004">
      <c r="A663">
        <v>131.6</v>
      </c>
      <c r="B663">
        <v>2.73293907612983</v>
      </c>
      <c r="C663">
        <v>1.8739711359075399</v>
      </c>
      <c r="D663">
        <v>3.3468383327105</v>
      </c>
      <c r="H663">
        <v>131.6</v>
      </c>
      <c r="I663">
        <v>6.7775806456167302</v>
      </c>
      <c r="J663">
        <v>3.6034619374854402</v>
      </c>
      <c r="K663">
        <v>5.7025931178995002</v>
      </c>
    </row>
    <row r="664" spans="1:11" x14ac:dyDescent="0.55000000000000004">
      <c r="A664">
        <v>131.80000000000001</v>
      </c>
      <c r="B664">
        <v>2.6645995255005799</v>
      </c>
      <c r="C664">
        <v>1.9472870449711099</v>
      </c>
      <c r="D664">
        <v>2.9598526080004</v>
      </c>
      <c r="H664">
        <v>131.80000000000001</v>
      </c>
      <c r="I664">
        <v>6.1424299462973799</v>
      </c>
      <c r="J664">
        <v>3.3435704743506101</v>
      </c>
      <c r="K664">
        <v>4.5595638772177196</v>
      </c>
    </row>
    <row r="665" spans="1:11" x14ac:dyDescent="0.55000000000000004">
      <c r="A665">
        <v>132</v>
      </c>
      <c r="B665">
        <v>2.5396802209874898</v>
      </c>
      <c r="C665">
        <v>1.8816732112005401</v>
      </c>
      <c r="D665">
        <v>3.1097414312717402</v>
      </c>
      <c r="H665">
        <v>132</v>
      </c>
      <c r="I665">
        <v>5.9618043939513798</v>
      </c>
      <c r="J665">
        <v>2.9105782682988002</v>
      </c>
      <c r="K665">
        <v>4.6749647030845596</v>
      </c>
    </row>
    <row r="666" spans="1:11" x14ac:dyDescent="0.55000000000000004">
      <c r="A666">
        <v>132.19999999999999</v>
      </c>
      <c r="B666">
        <v>2.4957329925081999</v>
      </c>
      <c r="C666">
        <v>1.91748747962544</v>
      </c>
      <c r="D666">
        <v>3.0648318854377599</v>
      </c>
      <c r="H666">
        <v>132.19999999999999</v>
      </c>
      <c r="I666">
        <v>5.9088884786986497</v>
      </c>
      <c r="J666">
        <v>3.42965328621134</v>
      </c>
      <c r="K666">
        <v>4.6699957549296398</v>
      </c>
    </row>
    <row r="667" spans="1:11" x14ac:dyDescent="0.55000000000000004">
      <c r="A667">
        <v>132.4</v>
      </c>
      <c r="B667">
        <v>2.4011602951576201</v>
      </c>
      <c r="C667">
        <v>1.84788856873239</v>
      </c>
      <c r="D667">
        <v>3.10184418962108</v>
      </c>
      <c r="H667">
        <v>132.4</v>
      </c>
      <c r="I667">
        <v>5.9371747194154096</v>
      </c>
      <c r="J667">
        <v>3.41500920967693</v>
      </c>
      <c r="K667">
        <v>4.5357964934985002</v>
      </c>
    </row>
    <row r="668" spans="1:11" x14ac:dyDescent="0.55000000000000004">
      <c r="A668">
        <v>132.6</v>
      </c>
      <c r="B668">
        <v>2.7105832686479499</v>
      </c>
      <c r="C668">
        <v>1.8494742410253799</v>
      </c>
      <c r="D668">
        <v>3.1448882224213701</v>
      </c>
      <c r="H668">
        <v>132.6</v>
      </c>
      <c r="I668">
        <v>6.32154372433682</v>
      </c>
      <c r="J668">
        <v>3.7732252143148699</v>
      </c>
      <c r="K668">
        <v>5.0010088900155196</v>
      </c>
    </row>
    <row r="669" spans="1:11" x14ac:dyDescent="0.55000000000000004">
      <c r="A669">
        <v>132.80000000000001</v>
      </c>
      <c r="B669">
        <v>2.5083577284803802</v>
      </c>
      <c r="C669">
        <v>1.6390764219456</v>
      </c>
      <c r="D669">
        <v>3.4193207632514899</v>
      </c>
      <c r="H669">
        <v>132.80000000000001</v>
      </c>
      <c r="I669">
        <v>6.1763692940429804</v>
      </c>
      <c r="J669">
        <v>3.3892939156017698</v>
      </c>
      <c r="K669">
        <v>5.12391746107998</v>
      </c>
    </row>
    <row r="670" spans="1:11" x14ac:dyDescent="0.55000000000000004">
      <c r="A670">
        <v>133</v>
      </c>
      <c r="B670">
        <v>2.6639635603090799</v>
      </c>
      <c r="C670">
        <v>1.64615798593499</v>
      </c>
      <c r="D670">
        <v>3.3863930123366801</v>
      </c>
      <c r="H670">
        <v>133</v>
      </c>
      <c r="I670">
        <v>6.3160884508838899</v>
      </c>
      <c r="J670">
        <v>3.6000701259814898</v>
      </c>
      <c r="K670">
        <v>4.7015953139874496</v>
      </c>
    </row>
    <row r="671" spans="1:11" x14ac:dyDescent="0.55000000000000004">
      <c r="A671">
        <v>133.19999999999999</v>
      </c>
      <c r="B671">
        <v>2.6006619711375198</v>
      </c>
      <c r="C671">
        <v>1.66313595508781</v>
      </c>
      <c r="D671">
        <v>3.1027351609961702</v>
      </c>
      <c r="H671">
        <v>133.19999999999999</v>
      </c>
      <c r="I671">
        <v>6.0668310779842303</v>
      </c>
      <c r="J671">
        <v>2.9865766649052299</v>
      </c>
      <c r="K671">
        <v>4.6725928928160103</v>
      </c>
    </row>
    <row r="672" spans="1:11" x14ac:dyDescent="0.55000000000000004">
      <c r="A672">
        <v>133.4</v>
      </c>
      <c r="B672">
        <v>2.8816531503893601</v>
      </c>
      <c r="C672">
        <v>1.6600425655840501</v>
      </c>
      <c r="D672">
        <v>3.4261506826048498</v>
      </c>
      <c r="H672">
        <v>133.4</v>
      </c>
      <c r="I672">
        <v>5.3802121559020302</v>
      </c>
      <c r="J672">
        <v>3.44872753265558</v>
      </c>
      <c r="K672">
        <v>4.60200734308407</v>
      </c>
    </row>
    <row r="673" spans="1:11" x14ac:dyDescent="0.55000000000000004">
      <c r="A673">
        <v>133.6</v>
      </c>
      <c r="B673">
        <v>2.7213807398198502</v>
      </c>
      <c r="C673">
        <v>1.9587730766652101</v>
      </c>
      <c r="D673">
        <v>3.1969303227626198</v>
      </c>
      <c r="H673">
        <v>133.6</v>
      </c>
      <c r="I673">
        <v>6.08661328756543</v>
      </c>
      <c r="J673">
        <v>3.3616870122547202</v>
      </c>
      <c r="K673">
        <v>4.6137314775825802</v>
      </c>
    </row>
    <row r="674" spans="1:11" x14ac:dyDescent="0.55000000000000004">
      <c r="A674">
        <v>133.80000000000001</v>
      </c>
      <c r="B674">
        <v>2.7092184550008298</v>
      </c>
      <c r="C674">
        <v>1.6612331506181299</v>
      </c>
      <c r="D674">
        <v>3.2358688010814598</v>
      </c>
      <c r="H674">
        <v>133.80000000000001</v>
      </c>
      <c r="I674">
        <v>6.4224921722984298</v>
      </c>
      <c r="J674">
        <v>3.3860812876007098</v>
      </c>
      <c r="K674">
        <v>5.08677408655082</v>
      </c>
    </row>
    <row r="675" spans="1:11" x14ac:dyDescent="0.55000000000000004">
      <c r="A675">
        <v>134</v>
      </c>
      <c r="B675">
        <v>2.77476202817253</v>
      </c>
      <c r="C675">
        <v>1.6874833754163301</v>
      </c>
      <c r="D675">
        <v>3.3059997263373702</v>
      </c>
      <c r="H675">
        <v>134</v>
      </c>
      <c r="I675">
        <v>8.5837696653474804</v>
      </c>
      <c r="J675">
        <v>3.3408591527926901</v>
      </c>
      <c r="K675">
        <v>5.7413772583883604</v>
      </c>
    </row>
    <row r="676" spans="1:11" x14ac:dyDescent="0.55000000000000004">
      <c r="A676">
        <v>134.19999999999999</v>
      </c>
      <c r="B676">
        <v>2.9059828933999099</v>
      </c>
      <c r="C676">
        <v>1.6596335223958401</v>
      </c>
      <c r="D676">
        <v>3.3965523047087101</v>
      </c>
      <c r="H676">
        <v>134.19999999999999</v>
      </c>
      <c r="I676">
        <v>8.7399788815067794</v>
      </c>
      <c r="J676">
        <v>3.0090438462499201</v>
      </c>
      <c r="K676">
        <v>5.0802780863903099</v>
      </c>
    </row>
    <row r="677" spans="1:11" x14ac:dyDescent="0.55000000000000004">
      <c r="A677">
        <v>134.4</v>
      </c>
      <c r="B677">
        <v>2.98982473608543</v>
      </c>
      <c r="C677">
        <v>1.69171567067254</v>
      </c>
      <c r="D677">
        <v>3.4346507930320902</v>
      </c>
      <c r="H677">
        <v>134.4</v>
      </c>
      <c r="I677">
        <v>7.5262381692005</v>
      </c>
      <c r="J677">
        <v>3.10901096277671</v>
      </c>
      <c r="K677">
        <v>5.9648833673361503</v>
      </c>
    </row>
    <row r="678" spans="1:11" x14ac:dyDescent="0.55000000000000004">
      <c r="A678">
        <v>134.6</v>
      </c>
      <c r="B678">
        <v>2.9208911792877599</v>
      </c>
      <c r="C678">
        <v>1.7079316488893299</v>
      </c>
      <c r="D678">
        <v>3.4250122268844398</v>
      </c>
      <c r="H678">
        <v>134.6</v>
      </c>
      <c r="I678">
        <v>7.9959615980131504</v>
      </c>
      <c r="J678">
        <v>3.4112614336211</v>
      </c>
      <c r="K678">
        <v>6.2365061633967303</v>
      </c>
    </row>
    <row r="679" spans="1:11" x14ac:dyDescent="0.55000000000000004">
      <c r="A679">
        <v>134.80000000000001</v>
      </c>
      <c r="B679">
        <v>2.84098998438607</v>
      </c>
      <c r="C679">
        <v>1.7587889331983999</v>
      </c>
      <c r="D679">
        <v>3.6225727638673701</v>
      </c>
      <c r="H679">
        <v>134.80000000000001</v>
      </c>
      <c r="I679">
        <v>7.9944327386216099</v>
      </c>
      <c r="J679">
        <v>3.2602397596081598</v>
      </c>
      <c r="K679">
        <v>6.4332928628627197</v>
      </c>
    </row>
    <row r="680" spans="1:11" x14ac:dyDescent="0.55000000000000004">
      <c r="A680">
        <v>135</v>
      </c>
      <c r="B680">
        <v>2.8225008295798801</v>
      </c>
      <c r="C680">
        <v>1.6102350792020499</v>
      </c>
      <c r="D680">
        <v>3.3851661845124998</v>
      </c>
      <c r="H680">
        <v>135</v>
      </c>
      <c r="I680">
        <v>7.3162816760012701</v>
      </c>
      <c r="J680">
        <v>3.6464817962402498</v>
      </c>
      <c r="K680">
        <v>7.0964518388453897</v>
      </c>
    </row>
    <row r="681" spans="1:11" x14ac:dyDescent="0.55000000000000004">
      <c r="A681">
        <v>135.19999999999999</v>
      </c>
      <c r="B681">
        <v>2.7354419460334101</v>
      </c>
      <c r="C681">
        <v>1.6382859809991901</v>
      </c>
      <c r="D681">
        <v>3.7351603064716201</v>
      </c>
      <c r="H681">
        <v>135.19999999999999</v>
      </c>
      <c r="I681">
        <v>7.0204916016602201</v>
      </c>
      <c r="J681">
        <v>3.5729464310053101</v>
      </c>
      <c r="K681">
        <v>6.8942887154824204</v>
      </c>
    </row>
    <row r="682" spans="1:11" x14ac:dyDescent="0.55000000000000004">
      <c r="A682">
        <v>135.4</v>
      </c>
      <c r="B682">
        <v>2.6693509484406399</v>
      </c>
      <c r="C682">
        <v>1.4407948700548201</v>
      </c>
      <c r="D682">
        <v>3.6281219104242202</v>
      </c>
      <c r="H682">
        <v>135.4</v>
      </c>
      <c r="I682">
        <v>6.5591970519838201</v>
      </c>
      <c r="J682">
        <v>3.40754714201515</v>
      </c>
      <c r="K682">
        <v>7.2387084467042202</v>
      </c>
    </row>
    <row r="683" spans="1:11" x14ac:dyDescent="0.55000000000000004">
      <c r="A683">
        <v>135.6</v>
      </c>
      <c r="B683">
        <v>2.54982988936889</v>
      </c>
      <c r="C683">
        <v>1.47796259891423</v>
      </c>
      <c r="D683">
        <v>3.48047491145529</v>
      </c>
      <c r="H683">
        <v>135.6</v>
      </c>
      <c r="I683">
        <v>6.8525948799046201</v>
      </c>
      <c r="J683">
        <v>3.8402890518231101</v>
      </c>
      <c r="K683">
        <v>6.6522892919181702</v>
      </c>
    </row>
    <row r="684" spans="1:11" x14ac:dyDescent="0.55000000000000004">
      <c r="A684">
        <v>135.80000000000001</v>
      </c>
      <c r="B684">
        <v>2.5973134145755301</v>
      </c>
      <c r="C684">
        <v>1.4422896130241101</v>
      </c>
      <c r="D684">
        <v>3.7600197036179899</v>
      </c>
      <c r="H684">
        <v>135.80000000000001</v>
      </c>
      <c r="I684">
        <v>6.0642772796598097</v>
      </c>
      <c r="J684">
        <v>3.9191484605837399</v>
      </c>
      <c r="K684">
        <v>6.1255831273635799</v>
      </c>
    </row>
    <row r="685" spans="1:11" x14ac:dyDescent="0.55000000000000004">
      <c r="A685">
        <v>136</v>
      </c>
      <c r="B685">
        <v>2.4334514842692201</v>
      </c>
      <c r="C685">
        <v>1.60603590837606</v>
      </c>
      <c r="D685">
        <v>3.8546221820709001</v>
      </c>
      <c r="H685">
        <v>136</v>
      </c>
      <c r="I685">
        <v>6.2330792910943202</v>
      </c>
      <c r="J685">
        <v>3.7770831192235299</v>
      </c>
      <c r="K685">
        <v>7.3309595790485202</v>
      </c>
    </row>
    <row r="686" spans="1:11" x14ac:dyDescent="0.55000000000000004">
      <c r="A686">
        <v>136.19999999999999</v>
      </c>
      <c r="B686">
        <v>2.5701932956665599</v>
      </c>
      <c r="C686">
        <v>1.6461818307125999</v>
      </c>
      <c r="D686">
        <v>3.5986861682278501</v>
      </c>
      <c r="H686">
        <v>136.19999999999999</v>
      </c>
      <c r="I686">
        <v>6.07920403576066</v>
      </c>
      <c r="J686">
        <v>3.5607517489756</v>
      </c>
      <c r="K686">
        <v>6.7729214857059699</v>
      </c>
    </row>
    <row r="687" spans="1:11" x14ac:dyDescent="0.55000000000000004">
      <c r="A687">
        <v>136.4</v>
      </c>
      <c r="B687">
        <v>2.7964164974163599</v>
      </c>
      <c r="C687">
        <v>1.8889324803213301</v>
      </c>
      <c r="D687">
        <v>3.6206997787566202</v>
      </c>
      <c r="H687">
        <v>136.4</v>
      </c>
      <c r="I687">
        <v>7.2732792086438396</v>
      </c>
      <c r="J687">
        <v>3.3046874567411102</v>
      </c>
      <c r="K687">
        <v>6.8960241601585297</v>
      </c>
    </row>
    <row r="688" spans="1:11" x14ac:dyDescent="0.55000000000000004">
      <c r="A688">
        <v>136.6</v>
      </c>
      <c r="B688">
        <v>2.6971415093635902</v>
      </c>
      <c r="C688">
        <v>1.6270684166709899</v>
      </c>
      <c r="D688">
        <v>3.54427321854127</v>
      </c>
      <c r="H688">
        <v>136.6</v>
      </c>
      <c r="I688">
        <v>7.2490939107614496</v>
      </c>
      <c r="J688">
        <v>3.7060967413042301</v>
      </c>
      <c r="K688">
        <v>6.9563248687384096</v>
      </c>
    </row>
    <row r="689" spans="1:11" x14ac:dyDescent="0.55000000000000004">
      <c r="A689">
        <v>136.80000000000001</v>
      </c>
      <c r="B689">
        <v>2.4760645759956201</v>
      </c>
      <c r="C689">
        <v>1.5165832113675299</v>
      </c>
      <c r="D689">
        <v>3.70054763646788</v>
      </c>
      <c r="H689">
        <v>136.80000000000001</v>
      </c>
      <c r="I689">
        <v>7.4987902597928402</v>
      </c>
      <c r="J689">
        <v>3.2961068983939699</v>
      </c>
      <c r="K689">
        <v>7.0142501438515099</v>
      </c>
    </row>
    <row r="690" spans="1:11" x14ac:dyDescent="0.55000000000000004">
      <c r="A690">
        <v>137</v>
      </c>
      <c r="B690">
        <v>2.6724711931897902</v>
      </c>
      <c r="C690">
        <v>1.50401979719583</v>
      </c>
      <c r="D690">
        <v>3.9262209587099499</v>
      </c>
      <c r="H690">
        <v>137</v>
      </c>
      <c r="I690">
        <v>7.3799788147405296</v>
      </c>
      <c r="J690">
        <v>3.3888136015751802</v>
      </c>
      <c r="K690">
        <v>8.2682316286967001</v>
      </c>
    </row>
    <row r="691" spans="1:11" x14ac:dyDescent="0.55000000000000004">
      <c r="A691">
        <v>137.19999999999999</v>
      </c>
      <c r="B691">
        <v>2.8143045095898298</v>
      </c>
      <c r="C691">
        <v>1.7080106376672799</v>
      </c>
      <c r="D691">
        <v>3.6443970945672399</v>
      </c>
      <c r="H691">
        <v>137.19999999999999</v>
      </c>
      <c r="I691">
        <v>7.7107622249535197</v>
      </c>
      <c r="J691">
        <v>3.5082363244056198</v>
      </c>
      <c r="K691">
        <v>8.7255692299893699</v>
      </c>
    </row>
    <row r="692" spans="1:11" x14ac:dyDescent="0.55000000000000004">
      <c r="A692">
        <v>137.4</v>
      </c>
      <c r="B692">
        <v>2.7327409009779702</v>
      </c>
      <c r="C692">
        <v>1.85236989633775</v>
      </c>
      <c r="D692">
        <v>3.8887938268656201</v>
      </c>
      <c r="H692">
        <v>137.4</v>
      </c>
      <c r="I692">
        <v>6.9734713374769903</v>
      </c>
      <c r="J692">
        <v>3.4914604181667399</v>
      </c>
      <c r="K692">
        <v>8.34339135537145</v>
      </c>
    </row>
    <row r="693" spans="1:11" x14ac:dyDescent="0.55000000000000004">
      <c r="A693">
        <v>137.6</v>
      </c>
      <c r="B693">
        <v>2.6810264710138298</v>
      </c>
      <c r="C693">
        <v>1.61858746068853</v>
      </c>
      <c r="D693">
        <v>3.9749992435228898</v>
      </c>
      <c r="H693">
        <v>137.6</v>
      </c>
      <c r="I693">
        <v>6.8080191323757804</v>
      </c>
      <c r="J693">
        <v>3.4264316363156002</v>
      </c>
      <c r="K693">
        <v>7.8258643207715997</v>
      </c>
    </row>
    <row r="694" spans="1:11" x14ac:dyDescent="0.55000000000000004">
      <c r="A694">
        <v>137.80000000000001</v>
      </c>
      <c r="B694">
        <v>2.7002567023038502</v>
      </c>
      <c r="C694">
        <v>1.88327504847056</v>
      </c>
      <c r="D694">
        <v>3.82267031370001</v>
      </c>
      <c r="H694">
        <v>137.80000000000001</v>
      </c>
      <c r="I694">
        <v>6.7343098850666703</v>
      </c>
      <c r="J694">
        <v>3.2931236164675401</v>
      </c>
      <c r="K694">
        <v>8.3071609439012803</v>
      </c>
    </row>
    <row r="695" spans="1:11" x14ac:dyDescent="0.55000000000000004">
      <c r="A695">
        <v>138</v>
      </c>
      <c r="B695">
        <v>2.6779641372165499</v>
      </c>
      <c r="C695">
        <v>1.90071597576395</v>
      </c>
      <c r="D695">
        <v>4.0539323564045997</v>
      </c>
      <c r="H695">
        <v>138</v>
      </c>
      <c r="I695">
        <v>7.1127879526878299</v>
      </c>
      <c r="J695">
        <v>3.4398287776809</v>
      </c>
      <c r="K695">
        <v>8.9414682263767506</v>
      </c>
    </row>
    <row r="696" spans="1:11" x14ac:dyDescent="0.55000000000000004">
      <c r="A696">
        <v>138.19999999999999</v>
      </c>
      <c r="B696">
        <v>2.6294631363255099</v>
      </c>
      <c r="C696">
        <v>1.86148424952383</v>
      </c>
      <c r="D696">
        <v>3.80670354381681</v>
      </c>
      <c r="H696">
        <v>138.19999999999999</v>
      </c>
      <c r="I696">
        <v>7.0282500661177396</v>
      </c>
      <c r="J696">
        <v>3.01154551116334</v>
      </c>
      <c r="K696">
        <v>9.1829535900366608</v>
      </c>
    </row>
    <row r="697" spans="1:11" x14ac:dyDescent="0.55000000000000004">
      <c r="A697">
        <v>138.4</v>
      </c>
      <c r="B697">
        <v>2.70182714336504</v>
      </c>
      <c r="C697">
        <v>1.6094524758262401</v>
      </c>
      <c r="D697">
        <v>3.66326654017963</v>
      </c>
      <c r="H697">
        <v>138.4</v>
      </c>
      <c r="I697">
        <v>7.2724935346163102</v>
      </c>
      <c r="J697">
        <v>3.3338233741488801</v>
      </c>
      <c r="K697">
        <v>8.9907034248546793</v>
      </c>
    </row>
    <row r="698" spans="1:11" x14ac:dyDescent="0.55000000000000004">
      <c r="A698">
        <v>138.6</v>
      </c>
      <c r="B698">
        <v>2.8515724058715901</v>
      </c>
      <c r="C698">
        <v>1.5862525392493401</v>
      </c>
      <c r="D698">
        <v>3.3579301739457899</v>
      </c>
      <c r="H698">
        <v>138.6</v>
      </c>
      <c r="I698">
        <v>6.5219348591078399</v>
      </c>
      <c r="J698">
        <v>3.5685729621059101</v>
      </c>
      <c r="K698">
        <v>9.1058417568648107</v>
      </c>
    </row>
    <row r="699" spans="1:11" x14ac:dyDescent="0.55000000000000004">
      <c r="A699">
        <v>138.80000000000001</v>
      </c>
      <c r="B699">
        <v>2.46715323078626</v>
      </c>
      <c r="C699">
        <v>1.68873938807232</v>
      </c>
      <c r="D699">
        <v>3.5526508276153499</v>
      </c>
      <c r="H699">
        <v>138.80000000000001</v>
      </c>
      <c r="I699">
        <v>6.6902905110256903</v>
      </c>
      <c r="J699">
        <v>3.6571377779966099</v>
      </c>
      <c r="K699">
        <v>8.8634004955747496</v>
      </c>
    </row>
    <row r="700" spans="1:11" x14ac:dyDescent="0.55000000000000004">
      <c r="A700">
        <v>139</v>
      </c>
      <c r="B700">
        <v>2.7956512295992999</v>
      </c>
      <c r="C700">
        <v>1.8709577245265201</v>
      </c>
      <c r="D700">
        <v>3.6491168871836099</v>
      </c>
      <c r="H700">
        <v>139</v>
      </c>
      <c r="I700">
        <v>7.36759761512078</v>
      </c>
      <c r="J700">
        <v>3.0790210516586001</v>
      </c>
      <c r="K700">
        <v>9.5998858806937903</v>
      </c>
    </row>
    <row r="701" spans="1:11" x14ac:dyDescent="0.55000000000000004">
      <c r="A701">
        <v>139.19999999999999</v>
      </c>
      <c r="B701">
        <v>2.9498776398889799</v>
      </c>
      <c r="C701">
        <v>1.8104400622672101</v>
      </c>
      <c r="D701">
        <v>3.2749360906739802</v>
      </c>
      <c r="H701">
        <v>139.19999999999999</v>
      </c>
      <c r="I701">
        <v>6.27424220228158</v>
      </c>
      <c r="J701">
        <v>3.2011792024567698</v>
      </c>
      <c r="K701">
        <v>9.6391707906427992</v>
      </c>
    </row>
    <row r="702" spans="1:11" x14ac:dyDescent="0.55000000000000004">
      <c r="A702">
        <v>139.4</v>
      </c>
      <c r="B702">
        <v>2.6724651648364701</v>
      </c>
      <c r="C702">
        <v>1.87029982290542</v>
      </c>
      <c r="D702">
        <v>3.5516960928134398</v>
      </c>
      <c r="H702">
        <v>139.4</v>
      </c>
      <c r="I702">
        <v>6.4247252556296397</v>
      </c>
      <c r="J702">
        <v>3.3882206349805801</v>
      </c>
      <c r="K702">
        <v>8.8186183130021707</v>
      </c>
    </row>
    <row r="703" spans="1:11" x14ac:dyDescent="0.55000000000000004">
      <c r="A703">
        <v>139.6</v>
      </c>
      <c r="B703">
        <v>2.53189015548906</v>
      </c>
      <c r="C703">
        <v>1.83615862536879</v>
      </c>
      <c r="D703">
        <v>3.5194737094885502</v>
      </c>
      <c r="H703">
        <v>139.6</v>
      </c>
      <c r="I703">
        <v>6.3817986507461901</v>
      </c>
      <c r="J703">
        <v>3.6388905305537298</v>
      </c>
      <c r="K703">
        <v>8.9151824552741594</v>
      </c>
    </row>
    <row r="704" spans="1:11" x14ac:dyDescent="0.55000000000000004">
      <c r="A704">
        <v>139.80000000000001</v>
      </c>
      <c r="B704">
        <v>2.43033557720968</v>
      </c>
      <c r="C704">
        <v>1.7524701235412401</v>
      </c>
      <c r="D704">
        <v>3.7238228438907299</v>
      </c>
      <c r="H704">
        <v>139.80000000000001</v>
      </c>
      <c r="I704">
        <v>5.7383846873884403</v>
      </c>
      <c r="J704">
        <v>3.1082890712952498</v>
      </c>
      <c r="K704">
        <v>8.9912013025930992</v>
      </c>
    </row>
    <row r="705" spans="1:11" x14ac:dyDescent="0.55000000000000004">
      <c r="A705">
        <v>140</v>
      </c>
      <c r="B705">
        <v>2.41198823461376</v>
      </c>
      <c r="C705">
        <v>1.56357865581332</v>
      </c>
      <c r="D705">
        <v>3.4630862536080298</v>
      </c>
      <c r="H705">
        <v>140</v>
      </c>
      <c r="I705">
        <v>5.7443443832365002</v>
      </c>
      <c r="J705">
        <v>3.4177594554546999</v>
      </c>
      <c r="K705">
        <v>9.0072461608305598</v>
      </c>
    </row>
    <row r="706" spans="1:11" x14ac:dyDescent="0.55000000000000004">
      <c r="A706">
        <v>140.19999999999999</v>
      </c>
      <c r="B706">
        <v>2.5624556675617902</v>
      </c>
      <c r="C706">
        <v>1.56404744147422</v>
      </c>
      <c r="D706">
        <v>3.4450033829349702</v>
      </c>
      <c r="H706">
        <v>140.19999999999999</v>
      </c>
      <c r="I706">
        <v>5.6403946658655899</v>
      </c>
      <c r="J706">
        <v>3.4869958394454699</v>
      </c>
      <c r="K706">
        <v>9.7688073620166307</v>
      </c>
    </row>
    <row r="707" spans="1:11" x14ac:dyDescent="0.55000000000000004">
      <c r="A707">
        <v>140.4</v>
      </c>
      <c r="B707">
        <v>2.5550303220636401</v>
      </c>
      <c r="C707">
        <v>1.8137674237692001</v>
      </c>
      <c r="D707">
        <v>3.3175028734625598</v>
      </c>
      <c r="H707">
        <v>140.4</v>
      </c>
      <c r="I707">
        <v>5.4971366863476803</v>
      </c>
      <c r="J707">
        <v>3.3764763958352702</v>
      </c>
      <c r="K707">
        <v>9.9305901387441899</v>
      </c>
    </row>
    <row r="708" spans="1:11" x14ac:dyDescent="0.55000000000000004">
      <c r="A708">
        <v>140.6</v>
      </c>
      <c r="B708">
        <v>2.6339361888414898</v>
      </c>
      <c r="C708">
        <v>1.7178562670939199</v>
      </c>
      <c r="D708">
        <v>3.2089053307642699</v>
      </c>
      <c r="H708">
        <v>140.6</v>
      </c>
      <c r="I708">
        <v>5.6403214427264903</v>
      </c>
      <c r="J708">
        <v>3.0110019788812301</v>
      </c>
      <c r="K708">
        <v>9.4327961800342006</v>
      </c>
    </row>
    <row r="709" spans="1:11" x14ac:dyDescent="0.55000000000000004">
      <c r="A709">
        <v>140.80000000000001</v>
      </c>
      <c r="B709">
        <v>2.4580026209959298</v>
      </c>
      <c r="C709">
        <v>1.49443615143608</v>
      </c>
      <c r="D709">
        <v>3.1651548412599899</v>
      </c>
      <c r="H709">
        <v>140.80000000000001</v>
      </c>
      <c r="I709">
        <v>5.7483887033377297</v>
      </c>
      <c r="J709">
        <v>3.2640618745537302</v>
      </c>
      <c r="K709">
        <v>9.7040871682624097</v>
      </c>
    </row>
    <row r="710" spans="1:11" x14ac:dyDescent="0.55000000000000004">
      <c r="A710">
        <v>141</v>
      </c>
      <c r="B710">
        <v>2.7283882843710701</v>
      </c>
      <c r="C710">
        <v>1.7091196871533301</v>
      </c>
      <c r="D710">
        <v>3.3334413640510201</v>
      </c>
      <c r="H710">
        <v>141</v>
      </c>
      <c r="I710">
        <v>6.2301283629003903</v>
      </c>
      <c r="J710">
        <v>3.6711733918643801</v>
      </c>
      <c r="K710">
        <v>9.6709964434704396</v>
      </c>
    </row>
    <row r="711" spans="1:11" x14ac:dyDescent="0.55000000000000004">
      <c r="A711">
        <v>141.19999999999999</v>
      </c>
      <c r="B711">
        <v>2.6437554072223199</v>
      </c>
      <c r="C711">
        <v>1.7066332479561199</v>
      </c>
      <c r="D711">
        <v>3.15182311367515</v>
      </c>
      <c r="H711">
        <v>141.19999999999999</v>
      </c>
      <c r="I711">
        <v>5.7066674262625998</v>
      </c>
      <c r="J711">
        <v>3.4744947328272402</v>
      </c>
      <c r="K711">
        <v>9.5122659462459804</v>
      </c>
    </row>
    <row r="712" spans="1:11" x14ac:dyDescent="0.55000000000000004">
      <c r="A712">
        <v>141.4</v>
      </c>
      <c r="B712">
        <v>2.5829000874138699</v>
      </c>
      <c r="C712">
        <v>1.5780828325410301</v>
      </c>
      <c r="D712">
        <v>3.2078346027735298</v>
      </c>
      <c r="H712">
        <v>141.4</v>
      </c>
      <c r="I712">
        <v>6.8177606638113897</v>
      </c>
      <c r="J712">
        <v>3.4047011398138101</v>
      </c>
      <c r="K712">
        <v>9.6715671333183195</v>
      </c>
    </row>
    <row r="713" spans="1:11" x14ac:dyDescent="0.55000000000000004">
      <c r="A713">
        <v>141.6</v>
      </c>
      <c r="B713">
        <v>2.59915778277322</v>
      </c>
      <c r="C713">
        <v>1.6026031666051399</v>
      </c>
      <c r="D713">
        <v>3.2549417256314399</v>
      </c>
      <c r="H713">
        <v>141.6</v>
      </c>
      <c r="I713">
        <v>6.2466818761464697</v>
      </c>
      <c r="J713">
        <v>3.7073542507424602</v>
      </c>
      <c r="K713">
        <v>9.0818403528596896</v>
      </c>
    </row>
    <row r="714" spans="1:11" x14ac:dyDescent="0.55000000000000004">
      <c r="A714">
        <v>141.80000000000001</v>
      </c>
      <c r="B714">
        <v>2.62294478584325</v>
      </c>
      <c r="C714">
        <v>1.4856371218742099</v>
      </c>
      <c r="D714">
        <v>3.2607559933684702</v>
      </c>
      <c r="H714">
        <v>141.80000000000001</v>
      </c>
      <c r="I714">
        <v>5.88281937488249</v>
      </c>
      <c r="J714">
        <v>3.5984974211926501</v>
      </c>
      <c r="K714">
        <v>9.721951494911</v>
      </c>
    </row>
    <row r="715" spans="1:11" x14ac:dyDescent="0.55000000000000004">
      <c r="A715">
        <v>142</v>
      </c>
      <c r="B715">
        <v>2.8181925128049099</v>
      </c>
      <c r="C715">
        <v>1.6705237263013</v>
      </c>
      <c r="D715">
        <v>3.3191281182327499</v>
      </c>
      <c r="H715">
        <v>142</v>
      </c>
      <c r="I715">
        <v>5.75269207256291</v>
      </c>
      <c r="J715">
        <v>3.6087224761726699</v>
      </c>
      <c r="K715">
        <v>10.157244995012499</v>
      </c>
    </row>
    <row r="716" spans="1:11" x14ac:dyDescent="0.55000000000000004">
      <c r="A716">
        <v>142.19999999999999</v>
      </c>
      <c r="B716">
        <v>2.6290355455555598</v>
      </c>
      <c r="C716">
        <v>1.5819767115232</v>
      </c>
      <c r="D716">
        <v>3.3687189775651798</v>
      </c>
      <c r="H716">
        <v>142.19999999999999</v>
      </c>
      <c r="I716">
        <v>6.0539214036337698</v>
      </c>
      <c r="J716">
        <v>3.53528924733551</v>
      </c>
      <c r="K716">
        <v>9.2537843355954905</v>
      </c>
    </row>
    <row r="717" spans="1:11" x14ac:dyDescent="0.55000000000000004">
      <c r="A717">
        <v>142.4</v>
      </c>
      <c r="B717">
        <v>2.47363312412303</v>
      </c>
      <c r="C717">
        <v>1.4010545494976201</v>
      </c>
      <c r="D717">
        <v>3.23878375441886</v>
      </c>
      <c r="H717">
        <v>142.4</v>
      </c>
      <c r="I717">
        <v>6.6148086763336202</v>
      </c>
      <c r="J717">
        <v>3.8765581006186198</v>
      </c>
      <c r="K717">
        <v>8.9586035032838094</v>
      </c>
    </row>
    <row r="718" spans="1:11" x14ac:dyDescent="0.55000000000000004">
      <c r="A718">
        <v>142.6</v>
      </c>
      <c r="B718">
        <v>2.6107682332308602</v>
      </c>
      <c r="C718">
        <v>1.51529264427704</v>
      </c>
      <c r="D718">
        <v>3.2337024756010302</v>
      </c>
      <c r="H718">
        <v>142.6</v>
      </c>
      <c r="I718">
        <v>6.7869337015057702</v>
      </c>
      <c r="J718">
        <v>3.65669969034112</v>
      </c>
      <c r="K718">
        <v>9.5275595594058498</v>
      </c>
    </row>
    <row r="719" spans="1:11" x14ac:dyDescent="0.55000000000000004">
      <c r="A719">
        <v>142.80000000000001</v>
      </c>
      <c r="B719">
        <v>2.5133570736931201</v>
      </c>
      <c r="C719">
        <v>1.6116542099750499</v>
      </c>
      <c r="D719">
        <v>3.3341704140548001</v>
      </c>
      <c r="H719">
        <v>142.80000000000001</v>
      </c>
      <c r="I719">
        <v>6.6555256269477701</v>
      </c>
      <c r="J719">
        <v>3.3883680828390701</v>
      </c>
      <c r="K719">
        <v>9.9952809754357901</v>
      </c>
    </row>
    <row r="720" spans="1:11" x14ac:dyDescent="0.55000000000000004">
      <c r="A720">
        <v>143</v>
      </c>
      <c r="B720">
        <v>2.53804346203068</v>
      </c>
      <c r="C720">
        <v>1.4724758498180901</v>
      </c>
      <c r="D720">
        <v>3.2904773287820102</v>
      </c>
      <c r="H720">
        <v>143</v>
      </c>
      <c r="I720">
        <v>6.7570864699318101</v>
      </c>
      <c r="J720">
        <v>3.5124790061396198</v>
      </c>
      <c r="K720">
        <v>10.560214925155501</v>
      </c>
    </row>
    <row r="721" spans="1:11" x14ac:dyDescent="0.55000000000000004">
      <c r="A721">
        <v>143.19999999999999</v>
      </c>
      <c r="B721">
        <v>2.64688031877649</v>
      </c>
      <c r="C721">
        <v>1.64924134755653</v>
      </c>
      <c r="D721">
        <v>3.1534269648398499</v>
      </c>
      <c r="H721">
        <v>143.19999999999999</v>
      </c>
      <c r="I721">
        <v>6.6510913471666804</v>
      </c>
      <c r="J721">
        <v>3.4305091107714398</v>
      </c>
      <c r="K721">
        <v>9.2780255237149696</v>
      </c>
    </row>
    <row r="722" spans="1:11" x14ac:dyDescent="0.55000000000000004">
      <c r="A722">
        <v>143.4</v>
      </c>
      <c r="B722">
        <v>2.6932845430266901</v>
      </c>
      <c r="C722">
        <v>1.46054363514953</v>
      </c>
      <c r="D722">
        <v>3.4766194328150202</v>
      </c>
      <c r="H722">
        <v>143.4</v>
      </c>
      <c r="I722">
        <v>6.3939047314933504</v>
      </c>
      <c r="J722">
        <v>3.4281616064814</v>
      </c>
      <c r="K722">
        <v>9.1774186600540997</v>
      </c>
    </row>
    <row r="723" spans="1:11" x14ac:dyDescent="0.55000000000000004">
      <c r="A723">
        <v>143.6</v>
      </c>
      <c r="B723">
        <v>2.6751757292228699</v>
      </c>
      <c r="C723">
        <v>1.6059528973694399</v>
      </c>
      <c r="D723">
        <v>3.32936838048676</v>
      </c>
      <c r="H723">
        <v>143.6</v>
      </c>
      <c r="I723">
        <v>6.8621251144842699</v>
      </c>
      <c r="J723">
        <v>3.1254418226173999</v>
      </c>
      <c r="K723">
        <v>8.3124714884011297</v>
      </c>
    </row>
    <row r="724" spans="1:11" x14ac:dyDescent="0.55000000000000004">
      <c r="A724">
        <v>143.80000000000001</v>
      </c>
      <c r="B724">
        <v>2.56031321089361</v>
      </c>
      <c r="C724">
        <v>1.35159230586873</v>
      </c>
      <c r="D724">
        <v>3.15374418950802</v>
      </c>
      <c r="H724">
        <v>143.80000000000001</v>
      </c>
      <c r="I724">
        <v>6.9046219372817799</v>
      </c>
      <c r="J724">
        <v>3.1066615080491702</v>
      </c>
      <c r="K724">
        <v>9.2166890410150693</v>
      </c>
    </row>
    <row r="725" spans="1:11" x14ac:dyDescent="0.55000000000000004">
      <c r="A725">
        <v>144</v>
      </c>
      <c r="B725">
        <v>2.5061496138830801</v>
      </c>
      <c r="C725">
        <v>1.6861489335166999</v>
      </c>
      <c r="D725">
        <v>3.2309608571348298</v>
      </c>
      <c r="H725">
        <v>144</v>
      </c>
      <c r="I725">
        <v>6.55349969862701</v>
      </c>
      <c r="J725">
        <v>3.4832965121714099</v>
      </c>
      <c r="K725">
        <v>9.6379249129356293</v>
      </c>
    </row>
    <row r="726" spans="1:11" x14ac:dyDescent="0.55000000000000004">
      <c r="A726">
        <v>144.19999999999999</v>
      </c>
      <c r="B726">
        <v>2.7145812501884699</v>
      </c>
      <c r="C726">
        <v>1.80556480882388</v>
      </c>
      <c r="D726">
        <v>3.3520436276061698</v>
      </c>
      <c r="H726">
        <v>144.19999999999999</v>
      </c>
      <c r="I726">
        <v>7.0799557903301196</v>
      </c>
      <c r="J726">
        <v>3.8784552288593099</v>
      </c>
      <c r="K726">
        <v>9.2411778483946208</v>
      </c>
    </row>
    <row r="727" spans="1:11" x14ac:dyDescent="0.55000000000000004">
      <c r="A727">
        <v>144.4</v>
      </c>
      <c r="B727">
        <v>2.62160136430197</v>
      </c>
      <c r="C727">
        <v>1.64839775234132</v>
      </c>
      <c r="D727">
        <v>3.16530038581163</v>
      </c>
      <c r="H727">
        <v>144.4</v>
      </c>
      <c r="I727">
        <v>6.9995065535896899</v>
      </c>
      <c r="J727">
        <v>3.5640916777185798</v>
      </c>
      <c r="K727">
        <v>8.8694258506807593</v>
      </c>
    </row>
    <row r="728" spans="1:11" x14ac:dyDescent="0.55000000000000004">
      <c r="A728">
        <v>144.6</v>
      </c>
      <c r="B728">
        <v>2.8315087408320001</v>
      </c>
      <c r="C728">
        <v>1.62749394765261</v>
      </c>
      <c r="D728">
        <v>3.0343561274742901</v>
      </c>
      <c r="H728">
        <v>144.6</v>
      </c>
      <c r="I728">
        <v>6.7681545127835898</v>
      </c>
      <c r="J728">
        <v>3.46092284545733</v>
      </c>
      <c r="K728">
        <v>9.0073117187350693</v>
      </c>
    </row>
    <row r="729" spans="1:11" x14ac:dyDescent="0.55000000000000004">
      <c r="A729">
        <v>144.80000000000001</v>
      </c>
      <c r="B729">
        <v>2.6810075811341898</v>
      </c>
      <c r="C729">
        <v>1.5245021968380099</v>
      </c>
      <c r="D729">
        <v>3.1067300358716299</v>
      </c>
      <c r="H729">
        <v>144.80000000000001</v>
      </c>
      <c r="I729">
        <v>6.4055680274298004</v>
      </c>
      <c r="J729">
        <v>4.22547874546117</v>
      </c>
      <c r="K729">
        <v>8.6936510639187805</v>
      </c>
    </row>
    <row r="730" spans="1:11" x14ac:dyDescent="0.55000000000000004">
      <c r="A730">
        <v>145</v>
      </c>
      <c r="B730">
        <v>2.5708723520586401</v>
      </c>
      <c r="C730">
        <v>1.5078417220826399</v>
      </c>
      <c r="D730">
        <v>2.97235419377107</v>
      </c>
      <c r="H730">
        <v>145</v>
      </c>
      <c r="I730">
        <v>6.2216984229982097</v>
      </c>
      <c r="J730">
        <v>4.5243946374893502</v>
      </c>
      <c r="K730">
        <v>9.1338928496841305</v>
      </c>
    </row>
    <row r="731" spans="1:11" x14ac:dyDescent="0.55000000000000004">
      <c r="A731">
        <v>145.19999999999999</v>
      </c>
      <c r="B731">
        <v>2.82017694254142</v>
      </c>
      <c r="C731">
        <v>1.5286205957437</v>
      </c>
      <c r="D731">
        <v>3.1247283194198698</v>
      </c>
      <c r="H731">
        <v>145.19999999999999</v>
      </c>
      <c r="I731">
        <v>7.3661043862926796</v>
      </c>
      <c r="J731">
        <v>3.7731400417579199</v>
      </c>
      <c r="K731">
        <v>9.6726933705416798</v>
      </c>
    </row>
    <row r="732" spans="1:11" x14ac:dyDescent="0.55000000000000004">
      <c r="A732">
        <v>145.4</v>
      </c>
      <c r="B732">
        <v>2.63714127469507</v>
      </c>
      <c r="C732">
        <v>1.6846376653472599</v>
      </c>
      <c r="D732">
        <v>3.3564876772424901</v>
      </c>
      <c r="H732">
        <v>145.4</v>
      </c>
      <c r="I732">
        <v>7.1319038705409996</v>
      </c>
      <c r="J732">
        <v>3.3445311007371901</v>
      </c>
      <c r="K732">
        <v>8.6040378852507597</v>
      </c>
    </row>
    <row r="733" spans="1:11" x14ac:dyDescent="0.55000000000000004">
      <c r="A733">
        <v>145.6</v>
      </c>
      <c r="B733">
        <v>2.6948627693586702</v>
      </c>
      <c r="C733">
        <v>1.7680205255738299</v>
      </c>
      <c r="D733">
        <v>3.4163832542403698</v>
      </c>
      <c r="H733">
        <v>145.6</v>
      </c>
      <c r="I733">
        <v>6.6769486659384096</v>
      </c>
      <c r="J733">
        <v>3.2339062441541602</v>
      </c>
      <c r="K733">
        <v>9.8846141249764798</v>
      </c>
    </row>
    <row r="734" spans="1:11" x14ac:dyDescent="0.55000000000000004">
      <c r="A734">
        <v>145.80000000000001</v>
      </c>
      <c r="B734">
        <v>2.5990258196654201</v>
      </c>
      <c r="C734">
        <v>1.6373994674380199</v>
      </c>
      <c r="D734">
        <v>3.2349875975909201</v>
      </c>
      <c r="H734">
        <v>145.80000000000001</v>
      </c>
      <c r="I734">
        <v>7.0177429607773698</v>
      </c>
      <c r="J734">
        <v>3.5981479123402602</v>
      </c>
      <c r="K734">
        <v>9.8934504860571693</v>
      </c>
    </row>
    <row r="735" spans="1:11" x14ac:dyDescent="0.55000000000000004">
      <c r="A735">
        <v>146</v>
      </c>
      <c r="B735">
        <v>2.62000898725034</v>
      </c>
      <c r="C735">
        <v>1.51304560660856</v>
      </c>
      <c r="D735">
        <v>3.1798515144891399</v>
      </c>
      <c r="H735">
        <v>146</v>
      </c>
      <c r="I735">
        <v>7.0977513261360601</v>
      </c>
      <c r="J735">
        <v>3.69189712888662</v>
      </c>
      <c r="K735">
        <v>9.0781919691166806</v>
      </c>
    </row>
    <row r="736" spans="1:11" x14ac:dyDescent="0.55000000000000004">
      <c r="A736">
        <v>146.19999999999999</v>
      </c>
      <c r="B736">
        <v>2.6049878903243502</v>
      </c>
      <c r="C736">
        <v>1.5143782411001001</v>
      </c>
      <c r="D736">
        <v>3.10573832325115</v>
      </c>
      <c r="H736">
        <v>146.19999999999999</v>
      </c>
      <c r="I736">
        <v>7.4705213798942198</v>
      </c>
      <c r="J736">
        <v>4.1262852331139399</v>
      </c>
      <c r="K736">
        <v>9.00555579730141</v>
      </c>
    </row>
    <row r="737" spans="1:11" x14ac:dyDescent="0.55000000000000004">
      <c r="A737">
        <v>146.4</v>
      </c>
      <c r="B737">
        <v>2.6609599455817299</v>
      </c>
      <c r="C737">
        <v>1.8297921052328101</v>
      </c>
      <c r="D737">
        <v>2.9020281737349798</v>
      </c>
      <c r="H737">
        <v>146.4</v>
      </c>
      <c r="I737">
        <v>6.5463202188252296</v>
      </c>
      <c r="J737">
        <v>3.1685343423193899</v>
      </c>
      <c r="K737">
        <v>9.4721045983413799</v>
      </c>
    </row>
    <row r="738" spans="1:11" x14ac:dyDescent="0.55000000000000004">
      <c r="A738">
        <v>146.6</v>
      </c>
      <c r="B738">
        <v>2.5868480404690302</v>
      </c>
      <c r="C738">
        <v>1.81670598406637</v>
      </c>
      <c r="D738">
        <v>2.8508894526479698</v>
      </c>
      <c r="H738">
        <v>146.6</v>
      </c>
      <c r="I738">
        <v>6.7351264830407196</v>
      </c>
      <c r="J738">
        <v>3.3231975376886198</v>
      </c>
      <c r="K738">
        <v>8.5009055704306693</v>
      </c>
    </row>
    <row r="739" spans="1:11" x14ac:dyDescent="0.55000000000000004">
      <c r="A739">
        <v>146.80000000000001</v>
      </c>
      <c r="B739">
        <v>2.5461766082223898</v>
      </c>
      <c r="C739">
        <v>1.56258841995161</v>
      </c>
      <c r="D739">
        <v>2.6749330193255401</v>
      </c>
      <c r="H739">
        <v>146.80000000000001</v>
      </c>
      <c r="I739">
        <v>5.8631396063527497</v>
      </c>
      <c r="J739">
        <v>3.33389758662809</v>
      </c>
      <c r="K739">
        <v>9.0965633994069304</v>
      </c>
    </row>
    <row r="740" spans="1:11" x14ac:dyDescent="0.55000000000000004">
      <c r="A740">
        <v>147</v>
      </c>
      <c r="B740">
        <v>2.6313380768390102</v>
      </c>
      <c r="C740">
        <v>1.7044924538883099</v>
      </c>
      <c r="D740">
        <v>2.8375865847416999</v>
      </c>
      <c r="H740">
        <v>147</v>
      </c>
      <c r="I740">
        <v>5.7505303192949899</v>
      </c>
      <c r="J740">
        <v>3.5527942676894</v>
      </c>
      <c r="K740">
        <v>8.7521254604214302</v>
      </c>
    </row>
    <row r="741" spans="1:11" x14ac:dyDescent="0.55000000000000004">
      <c r="A741">
        <v>147.19999999999999</v>
      </c>
      <c r="B741">
        <v>2.5982218877887</v>
      </c>
      <c r="C741">
        <v>1.66204529979636</v>
      </c>
      <c r="D741">
        <v>2.8532943336239098</v>
      </c>
      <c r="H741">
        <v>147.19999999999999</v>
      </c>
      <c r="I741">
        <v>7.4330584502039097</v>
      </c>
      <c r="J741">
        <v>3.6390617430629799</v>
      </c>
      <c r="K741">
        <v>9.1503282408448801</v>
      </c>
    </row>
    <row r="742" spans="1:11" x14ac:dyDescent="0.55000000000000004">
      <c r="A742">
        <v>147.4</v>
      </c>
      <c r="B742">
        <v>2.4452637837056801</v>
      </c>
      <c r="C742">
        <v>1.7145880045572599</v>
      </c>
      <c r="D742">
        <v>2.7544639510011502</v>
      </c>
      <c r="H742">
        <v>147.4</v>
      </c>
      <c r="I742">
        <v>6.9022272493134498</v>
      </c>
      <c r="J742">
        <v>3.3778867731900402</v>
      </c>
      <c r="K742">
        <v>9.9383343622621805</v>
      </c>
    </row>
    <row r="743" spans="1:11" x14ac:dyDescent="0.55000000000000004">
      <c r="A743">
        <v>147.6</v>
      </c>
      <c r="B743">
        <v>2.48742227445039</v>
      </c>
      <c r="C743">
        <v>1.78811594807578</v>
      </c>
      <c r="D743">
        <v>2.7771803822930501</v>
      </c>
      <c r="H743">
        <v>147.6</v>
      </c>
      <c r="I743">
        <v>5.9116905874900603</v>
      </c>
      <c r="J743">
        <v>3.17384486183518</v>
      </c>
      <c r="K743">
        <v>10.4782750772023</v>
      </c>
    </row>
    <row r="744" spans="1:11" x14ac:dyDescent="0.55000000000000004">
      <c r="A744">
        <v>147.80000000000001</v>
      </c>
      <c r="B744">
        <v>2.4969910659949202</v>
      </c>
      <c r="C744">
        <v>1.8386824717727099</v>
      </c>
      <c r="D744">
        <v>2.8156760587969898</v>
      </c>
      <c r="H744">
        <v>147.80000000000001</v>
      </c>
      <c r="I744">
        <v>6.2897801193862799</v>
      </c>
      <c r="J744">
        <v>3.5241068506722599</v>
      </c>
      <c r="K744">
        <v>9.3340862935224092</v>
      </c>
    </row>
    <row r="745" spans="1:11" x14ac:dyDescent="0.55000000000000004">
      <c r="A745">
        <v>148</v>
      </c>
      <c r="B745">
        <v>2.5502195304938602</v>
      </c>
      <c r="C745">
        <v>1.95725237986769</v>
      </c>
      <c r="D745">
        <v>2.7435461587800001</v>
      </c>
      <c r="H745">
        <v>148</v>
      </c>
      <c r="I745">
        <v>6.2668858726208301</v>
      </c>
      <c r="J745">
        <v>3.5803993380366301</v>
      </c>
      <c r="K745">
        <v>9.7566568095679198</v>
      </c>
    </row>
    <row r="746" spans="1:11" x14ac:dyDescent="0.55000000000000004">
      <c r="A746">
        <v>148.19999999999999</v>
      </c>
      <c r="B746">
        <v>2.4689004401690098</v>
      </c>
      <c r="C746">
        <v>2.0099826152965501</v>
      </c>
      <c r="D746">
        <v>2.6403911651198699</v>
      </c>
      <c r="H746">
        <v>148.19999999999999</v>
      </c>
      <c r="I746">
        <v>7.1944021627696904</v>
      </c>
      <c r="J746">
        <v>3.1829270140281798</v>
      </c>
      <c r="K746">
        <v>9.7347341421878699</v>
      </c>
    </row>
    <row r="747" spans="1:11" x14ac:dyDescent="0.55000000000000004">
      <c r="A747">
        <v>148.4</v>
      </c>
      <c r="B747">
        <v>2.3942057322295498</v>
      </c>
      <c r="C747">
        <v>2.1160313264769202</v>
      </c>
      <c r="D747">
        <v>2.6941020594879701</v>
      </c>
      <c r="H747">
        <v>148.4</v>
      </c>
      <c r="I747">
        <v>6.3356607263131002</v>
      </c>
      <c r="J747">
        <v>3.44893563824784</v>
      </c>
      <c r="K747">
        <v>8.8962708204739904</v>
      </c>
    </row>
    <row r="748" spans="1:11" x14ac:dyDescent="0.55000000000000004">
      <c r="A748">
        <v>148.6</v>
      </c>
      <c r="B748">
        <v>2.5270565924527002</v>
      </c>
      <c r="C748">
        <v>2.0707708806169101</v>
      </c>
      <c r="D748">
        <v>2.72149989817567</v>
      </c>
      <c r="H748">
        <v>148.6</v>
      </c>
      <c r="I748">
        <v>6.6878648198606001</v>
      </c>
      <c r="J748">
        <v>3.3211071589377301</v>
      </c>
      <c r="K748">
        <v>8.7065476295898705</v>
      </c>
    </row>
    <row r="749" spans="1:11" x14ac:dyDescent="0.55000000000000004">
      <c r="A749">
        <v>148.80000000000001</v>
      </c>
      <c r="B749">
        <v>2.4414415972937702</v>
      </c>
      <c r="C749">
        <v>2.0811419263282498</v>
      </c>
      <c r="D749">
        <v>2.6220503248744098</v>
      </c>
      <c r="H749">
        <v>148.80000000000001</v>
      </c>
      <c r="I749">
        <v>5.57513717068265</v>
      </c>
      <c r="J749">
        <v>3.4754085142070701</v>
      </c>
      <c r="K749">
        <v>8.4230888453824395</v>
      </c>
    </row>
    <row r="750" spans="1:11" x14ac:dyDescent="0.55000000000000004">
      <c r="A750">
        <v>149</v>
      </c>
      <c r="B750">
        <v>2.5623608052556399</v>
      </c>
      <c r="C750">
        <v>2.3574696195351299</v>
      </c>
      <c r="D750">
        <v>2.8197015720720402</v>
      </c>
      <c r="H750">
        <v>149</v>
      </c>
      <c r="I750">
        <v>5.75633018719381</v>
      </c>
      <c r="J750">
        <v>3.17810965592742</v>
      </c>
      <c r="K750">
        <v>9.0422208716836305</v>
      </c>
    </row>
    <row r="751" spans="1:11" x14ac:dyDescent="0.55000000000000004">
      <c r="A751">
        <v>149.19999999999999</v>
      </c>
      <c r="B751">
        <v>2.6639313903754598</v>
      </c>
      <c r="C751">
        <v>2.4051997824047802</v>
      </c>
      <c r="D751">
        <v>3.0083327509223401</v>
      </c>
      <c r="H751">
        <v>149.19999999999999</v>
      </c>
      <c r="I751">
        <v>5.3762310549749497</v>
      </c>
      <c r="J751">
        <v>3.3052288638526401</v>
      </c>
      <c r="K751">
        <v>9.71326439041251</v>
      </c>
    </row>
    <row r="752" spans="1:11" x14ac:dyDescent="0.55000000000000004">
      <c r="A752">
        <v>149.4</v>
      </c>
      <c r="B752">
        <v>2.6069665285075798</v>
      </c>
      <c r="C752">
        <v>2.2588924652996401</v>
      </c>
      <c r="D752">
        <v>2.9114981379548102</v>
      </c>
      <c r="H752">
        <v>149.4</v>
      </c>
      <c r="I752">
        <v>6.8874269767001604</v>
      </c>
      <c r="J752">
        <v>3.6301503642169601</v>
      </c>
      <c r="K752">
        <v>9.4273075898189695</v>
      </c>
    </row>
    <row r="753" spans="1:11" x14ac:dyDescent="0.55000000000000004">
      <c r="A753">
        <v>149.6</v>
      </c>
      <c r="B753">
        <v>2.4402354912953301</v>
      </c>
      <c r="C753">
        <v>2.3210670782760201</v>
      </c>
      <c r="D753">
        <v>3.04582882950135</v>
      </c>
      <c r="H753">
        <v>149.6</v>
      </c>
      <c r="I753">
        <v>6.1230979344240701</v>
      </c>
      <c r="J753">
        <v>4.1227037411838001</v>
      </c>
      <c r="K753">
        <v>9.2220001962391702</v>
      </c>
    </row>
    <row r="754" spans="1:11" x14ac:dyDescent="0.55000000000000004">
      <c r="A754">
        <v>149.80000000000001</v>
      </c>
      <c r="B754">
        <v>2.5010129513117101</v>
      </c>
      <c r="C754">
        <v>2.1699561751621599</v>
      </c>
      <c r="D754">
        <v>3.0032915070626398</v>
      </c>
      <c r="H754">
        <v>149.80000000000001</v>
      </c>
      <c r="I754">
        <v>5.2008929898656104</v>
      </c>
      <c r="J754">
        <v>3.89541694130742</v>
      </c>
      <c r="K754">
        <v>8.8066690728430395</v>
      </c>
    </row>
    <row r="755" spans="1:11" x14ac:dyDescent="0.55000000000000004">
      <c r="A755">
        <v>150</v>
      </c>
      <c r="B755">
        <v>2.3476950660397402</v>
      </c>
      <c r="C755">
        <v>2.17928343061629</v>
      </c>
      <c r="D755">
        <v>3.07079503919402</v>
      </c>
      <c r="H755">
        <v>150</v>
      </c>
      <c r="I755">
        <v>5.3158213708662503</v>
      </c>
      <c r="J755">
        <v>3.91191042743151</v>
      </c>
      <c r="K755">
        <v>9.2909064395546803</v>
      </c>
    </row>
    <row r="756" spans="1:11" x14ac:dyDescent="0.55000000000000004">
      <c r="A756">
        <v>150.19999999999999</v>
      </c>
      <c r="B756">
        <v>2.3689807996923</v>
      </c>
      <c r="C756">
        <v>2.7447042097491301</v>
      </c>
      <c r="D756">
        <v>2.8569560090111699</v>
      </c>
      <c r="H756">
        <v>150.19999999999999</v>
      </c>
      <c r="I756">
        <v>5.4813870789627401</v>
      </c>
      <c r="J756">
        <v>3.94217473198026</v>
      </c>
      <c r="K756">
        <v>8.7846049170716292</v>
      </c>
    </row>
    <row r="757" spans="1:11" x14ac:dyDescent="0.55000000000000004">
      <c r="A757">
        <v>150.4</v>
      </c>
      <c r="B757">
        <v>2.39202390313323</v>
      </c>
      <c r="C757">
        <v>2.4814610466441702</v>
      </c>
      <c r="D757">
        <v>2.8127026468701102</v>
      </c>
      <c r="H757">
        <v>150.4</v>
      </c>
      <c r="I757">
        <v>7.0053094028562697</v>
      </c>
      <c r="J757">
        <v>3.8822154620029199</v>
      </c>
      <c r="K757">
        <v>9.2162240682502397</v>
      </c>
    </row>
    <row r="758" spans="1:11" x14ac:dyDescent="0.55000000000000004">
      <c r="A758">
        <v>150.6</v>
      </c>
      <c r="B758">
        <v>2.4148669531164102</v>
      </c>
      <c r="C758">
        <v>2.65522372500826</v>
      </c>
      <c r="D758">
        <v>2.7733686449733801</v>
      </c>
      <c r="H758">
        <v>150.6</v>
      </c>
      <c r="I758">
        <v>6.3389142581427098</v>
      </c>
      <c r="J758">
        <v>4.4063150024592801</v>
      </c>
      <c r="K758">
        <v>9.5167182494828904</v>
      </c>
    </row>
    <row r="759" spans="1:11" x14ac:dyDescent="0.55000000000000004">
      <c r="A759">
        <v>150.80000000000001</v>
      </c>
      <c r="B759">
        <v>2.4153890166015199</v>
      </c>
      <c r="C759">
        <v>2.8540864724027699</v>
      </c>
      <c r="D759">
        <v>2.6580438499185499</v>
      </c>
      <c r="H759">
        <v>150.80000000000001</v>
      </c>
      <c r="I759">
        <v>6.0760632482574</v>
      </c>
      <c r="J759">
        <v>3.65818900769986</v>
      </c>
      <c r="K759">
        <v>9.8540338383382107</v>
      </c>
    </row>
    <row r="760" spans="1:11" x14ac:dyDescent="0.55000000000000004">
      <c r="A760">
        <v>151</v>
      </c>
      <c r="B760">
        <v>2.4491152854576699</v>
      </c>
      <c r="C760">
        <v>2.3336106099222098</v>
      </c>
      <c r="D760">
        <v>2.9688800432622</v>
      </c>
      <c r="H760">
        <v>151</v>
      </c>
      <c r="I760">
        <v>5.7037313859620804</v>
      </c>
      <c r="J760">
        <v>3.6037849811822098</v>
      </c>
      <c r="K760">
        <v>9.5621772621594197</v>
      </c>
    </row>
    <row r="761" spans="1:11" x14ac:dyDescent="0.55000000000000004">
      <c r="A761">
        <v>151.19999999999999</v>
      </c>
      <c r="B761">
        <v>2.4500336597677199</v>
      </c>
      <c r="C761">
        <v>2.1933653230871699</v>
      </c>
      <c r="D761">
        <v>3.1651039378908901</v>
      </c>
      <c r="H761">
        <v>151.19999999999999</v>
      </c>
      <c r="I761">
        <v>8.4192504009757894</v>
      </c>
      <c r="J761">
        <v>3.5049503651954099</v>
      </c>
      <c r="K761">
        <v>9.2374324917566906</v>
      </c>
    </row>
    <row r="762" spans="1:11" x14ac:dyDescent="0.55000000000000004">
      <c r="A762">
        <v>151.4</v>
      </c>
      <c r="B762">
        <v>2.2961538816996301</v>
      </c>
      <c r="C762">
        <v>2.2787368882769301</v>
      </c>
      <c r="D762">
        <v>3.09640873145442</v>
      </c>
      <c r="H762">
        <v>151.4</v>
      </c>
      <c r="I762">
        <v>7.6772108415204503</v>
      </c>
      <c r="J762">
        <v>3.3968214143017401</v>
      </c>
      <c r="K762">
        <v>8.6529911329915201</v>
      </c>
    </row>
    <row r="763" spans="1:11" x14ac:dyDescent="0.55000000000000004">
      <c r="A763">
        <v>151.6</v>
      </c>
      <c r="B763">
        <v>2.3431070928853601</v>
      </c>
      <c r="C763">
        <v>2.29025065144647</v>
      </c>
      <c r="D763">
        <v>3.1784457601104199</v>
      </c>
      <c r="H763">
        <v>151.6</v>
      </c>
      <c r="I763">
        <v>7.5927007639303996</v>
      </c>
      <c r="J763">
        <v>3.5969890873528398</v>
      </c>
      <c r="K763">
        <v>8.7302999539225397</v>
      </c>
    </row>
    <row r="764" spans="1:11" x14ac:dyDescent="0.55000000000000004">
      <c r="A764">
        <v>151.80000000000001</v>
      </c>
      <c r="B764">
        <v>2.4952463758332599</v>
      </c>
      <c r="C764">
        <v>2.46610685772783</v>
      </c>
      <c r="D764">
        <v>3.2824208093604401</v>
      </c>
      <c r="H764">
        <v>151.80000000000001</v>
      </c>
      <c r="I764">
        <v>6.5855596804068703</v>
      </c>
      <c r="J764">
        <v>3.7491571397286498</v>
      </c>
      <c r="K764">
        <v>8.4431353447611901</v>
      </c>
    </row>
    <row r="765" spans="1:11" x14ac:dyDescent="0.55000000000000004">
      <c r="A765">
        <v>152</v>
      </c>
      <c r="B765">
        <v>2.82422319576464</v>
      </c>
      <c r="C765">
        <v>2.7512765744941499</v>
      </c>
      <c r="D765">
        <v>3.5015057649386701</v>
      </c>
      <c r="H765">
        <v>152</v>
      </c>
      <c r="I765">
        <v>5.93199552615404</v>
      </c>
      <c r="J765">
        <v>3.7153025895429201</v>
      </c>
      <c r="K765">
        <v>8.9726986477604491</v>
      </c>
    </row>
    <row r="766" spans="1:11" x14ac:dyDescent="0.55000000000000004">
      <c r="A766">
        <v>152.19999999999999</v>
      </c>
      <c r="B766">
        <v>2.6703096171035101</v>
      </c>
      <c r="C766">
        <v>2.7638833395175699</v>
      </c>
      <c r="D766">
        <v>3.21323346479811</v>
      </c>
      <c r="H766">
        <v>152.19999999999999</v>
      </c>
      <c r="I766">
        <v>6.6790288941315703</v>
      </c>
      <c r="J766">
        <v>3.3117448890046099</v>
      </c>
      <c r="K766">
        <v>9.0715480555495098</v>
      </c>
    </row>
    <row r="767" spans="1:11" x14ac:dyDescent="0.55000000000000004">
      <c r="A767">
        <v>152.4</v>
      </c>
      <c r="B767">
        <v>2.321609673118</v>
      </c>
      <c r="C767">
        <v>2.1471561345977701</v>
      </c>
      <c r="D767">
        <v>3.20645922697569</v>
      </c>
      <c r="H767">
        <v>152.4</v>
      </c>
      <c r="I767">
        <v>6.3575637764283197</v>
      </c>
      <c r="J767">
        <v>3.4185574899687099</v>
      </c>
      <c r="K767">
        <v>9.1766824691454296</v>
      </c>
    </row>
    <row r="768" spans="1:11" x14ac:dyDescent="0.55000000000000004">
      <c r="A768">
        <v>152.6</v>
      </c>
      <c r="B768">
        <v>2.4452119600875402</v>
      </c>
      <c r="C768">
        <v>2.5596275858289599</v>
      </c>
      <c r="D768">
        <v>3.1390827670055002</v>
      </c>
      <c r="H768">
        <v>152.6</v>
      </c>
      <c r="I768">
        <v>6.89197611499781</v>
      </c>
      <c r="J768">
        <v>3.74594944497384</v>
      </c>
      <c r="K768">
        <v>9.3693446100266904</v>
      </c>
    </row>
    <row r="769" spans="1:11" x14ac:dyDescent="0.55000000000000004">
      <c r="A769">
        <v>152.80000000000001</v>
      </c>
      <c r="B769">
        <v>2.5249801023172198</v>
      </c>
      <c r="C769">
        <v>2.33133324952904</v>
      </c>
      <c r="D769">
        <v>3.3679538477162301</v>
      </c>
      <c r="H769">
        <v>152.80000000000001</v>
      </c>
      <c r="I769">
        <v>6.2034069821521696</v>
      </c>
      <c r="J769">
        <v>3.48622690378367</v>
      </c>
      <c r="K769">
        <v>8.8731899406350898</v>
      </c>
    </row>
    <row r="770" spans="1:11" x14ac:dyDescent="0.55000000000000004">
      <c r="A770">
        <v>153</v>
      </c>
      <c r="B770">
        <v>2.9284348548368202</v>
      </c>
      <c r="C770">
        <v>2.1629954614631202</v>
      </c>
      <c r="D770">
        <v>3.3528799086842498</v>
      </c>
      <c r="H770">
        <v>153</v>
      </c>
      <c r="I770">
        <v>6.6896520559268202</v>
      </c>
      <c r="J770">
        <v>3.5674086941772001</v>
      </c>
      <c r="K770">
        <v>8.7554986342841499</v>
      </c>
    </row>
    <row r="771" spans="1:11" x14ac:dyDescent="0.55000000000000004">
      <c r="A771">
        <v>153.19999999999999</v>
      </c>
      <c r="B771">
        <v>2.91305227727231</v>
      </c>
      <c r="C771">
        <v>2.1045835776940498</v>
      </c>
      <c r="D771">
        <v>3.45649840552985</v>
      </c>
      <c r="H771">
        <v>153.19999999999999</v>
      </c>
      <c r="I771">
        <v>6.3179467416484503</v>
      </c>
      <c r="J771">
        <v>3.3800485506622699</v>
      </c>
      <c r="K771">
        <v>7.9555067218557403</v>
      </c>
    </row>
    <row r="772" spans="1:11" x14ac:dyDescent="0.55000000000000004">
      <c r="A772">
        <v>153.4</v>
      </c>
      <c r="B772">
        <v>2.5652565840972401</v>
      </c>
      <c r="C772">
        <v>1.99837854857874</v>
      </c>
      <c r="D772">
        <v>3.6670371768143499</v>
      </c>
      <c r="H772">
        <v>153.4</v>
      </c>
      <c r="I772">
        <v>6.1018652202224404</v>
      </c>
      <c r="J772">
        <v>3.7243873887578101</v>
      </c>
      <c r="K772">
        <v>9.2283252383798295</v>
      </c>
    </row>
    <row r="773" spans="1:11" x14ac:dyDescent="0.55000000000000004">
      <c r="A773">
        <v>153.6</v>
      </c>
      <c r="B773">
        <v>2.6202979522002798</v>
      </c>
      <c r="C773">
        <v>2.0073960206415999</v>
      </c>
      <c r="D773">
        <v>3.6903680325560302</v>
      </c>
      <c r="H773">
        <v>153.6</v>
      </c>
      <c r="I773">
        <v>6.4163864792931502</v>
      </c>
      <c r="J773">
        <v>3.4759940298807699</v>
      </c>
      <c r="K773">
        <v>7.88140239376379</v>
      </c>
    </row>
    <row r="774" spans="1:11" x14ac:dyDescent="0.55000000000000004">
      <c r="A774">
        <v>153.80000000000001</v>
      </c>
      <c r="B774">
        <v>2.7104783060122299</v>
      </c>
      <c r="C774">
        <v>2.1111096953108399</v>
      </c>
      <c r="D774">
        <v>3.6439296649906598</v>
      </c>
      <c r="H774">
        <v>153.80000000000001</v>
      </c>
      <c r="I774">
        <v>6.3443630605443602</v>
      </c>
      <c r="J774">
        <v>3.4944626674847199</v>
      </c>
      <c r="K774">
        <v>7.8866635895400004</v>
      </c>
    </row>
    <row r="775" spans="1:11" x14ac:dyDescent="0.55000000000000004">
      <c r="A775">
        <v>154</v>
      </c>
      <c r="B775">
        <v>2.5533693663781998</v>
      </c>
      <c r="C775">
        <v>2.3838632800059099</v>
      </c>
      <c r="D775">
        <v>3.65204812778651</v>
      </c>
      <c r="H775">
        <v>154</v>
      </c>
      <c r="I775">
        <v>6.5213410766013</v>
      </c>
      <c r="J775">
        <v>3.3900133742950702</v>
      </c>
      <c r="K775">
        <v>8.6162667976102298</v>
      </c>
    </row>
    <row r="776" spans="1:11" x14ac:dyDescent="0.55000000000000004">
      <c r="A776">
        <v>154.19999999999999</v>
      </c>
      <c r="B776">
        <v>2.5272717781659999</v>
      </c>
      <c r="C776">
        <v>2.31356695053727</v>
      </c>
      <c r="D776">
        <v>3.69111690980005</v>
      </c>
      <c r="H776">
        <v>154.19999999999999</v>
      </c>
      <c r="I776">
        <v>6.2497565615824104</v>
      </c>
      <c r="J776">
        <v>3.5960515312392198</v>
      </c>
      <c r="K776">
        <v>8.2810398863492498</v>
      </c>
    </row>
    <row r="777" spans="1:11" x14ac:dyDescent="0.55000000000000004">
      <c r="A777">
        <v>154.4</v>
      </c>
      <c r="B777">
        <v>2.65198898017539</v>
      </c>
      <c r="C777">
        <v>2.1514164299159599</v>
      </c>
      <c r="D777">
        <v>3.6565368857177298</v>
      </c>
      <c r="H777">
        <v>154.4</v>
      </c>
      <c r="I777">
        <v>6.62777604189586</v>
      </c>
      <c r="J777">
        <v>3.6176038525630001</v>
      </c>
      <c r="K777">
        <v>8.9555583684163302</v>
      </c>
    </row>
    <row r="778" spans="1:11" x14ac:dyDescent="0.55000000000000004">
      <c r="A778">
        <v>154.6</v>
      </c>
      <c r="B778">
        <v>2.6547883751943102</v>
      </c>
      <c r="C778">
        <v>2.10336367454074</v>
      </c>
      <c r="D778">
        <v>3.58057641632915</v>
      </c>
      <c r="H778">
        <v>154.6</v>
      </c>
      <c r="I778">
        <v>6.2968647473119397</v>
      </c>
      <c r="J778">
        <v>4.3305727748057201</v>
      </c>
      <c r="K778">
        <v>9.7376492256393394</v>
      </c>
    </row>
    <row r="779" spans="1:11" x14ac:dyDescent="0.55000000000000004">
      <c r="A779">
        <v>154.80000000000001</v>
      </c>
      <c r="B779">
        <v>2.7550799728756399</v>
      </c>
      <c r="C779">
        <v>1.9044765835509501</v>
      </c>
      <c r="D779">
        <v>3.4638957117315798</v>
      </c>
      <c r="H779">
        <v>154.80000000000001</v>
      </c>
      <c r="I779">
        <v>6.3124374042479303</v>
      </c>
      <c r="J779">
        <v>3.1348770704778999</v>
      </c>
      <c r="K779">
        <v>8.5047241793026291</v>
      </c>
    </row>
    <row r="780" spans="1:11" x14ac:dyDescent="0.55000000000000004">
      <c r="A780">
        <v>155</v>
      </c>
      <c r="B780">
        <v>3.0959338002457502</v>
      </c>
      <c r="C780">
        <v>1.92133463984635</v>
      </c>
      <c r="D780">
        <v>3.4980045069777401</v>
      </c>
      <c r="H780">
        <v>155</v>
      </c>
      <c r="I780">
        <v>6.14392133484845</v>
      </c>
      <c r="J780">
        <v>3.4372393517397599</v>
      </c>
      <c r="K780">
        <v>9.1844074931531594</v>
      </c>
    </row>
    <row r="781" spans="1:11" x14ac:dyDescent="0.55000000000000004">
      <c r="A781">
        <v>155.19999999999999</v>
      </c>
      <c r="B781">
        <v>2.7413623916177099</v>
      </c>
      <c r="C781">
        <v>1.9014989568468701</v>
      </c>
      <c r="D781">
        <v>3.4134040091636102</v>
      </c>
      <c r="H781">
        <v>155.19999999999999</v>
      </c>
      <c r="I781">
        <v>6.3652233849730298</v>
      </c>
      <c r="J781">
        <v>3.40092064201077</v>
      </c>
      <c r="K781">
        <v>8.6041893583299505</v>
      </c>
    </row>
    <row r="782" spans="1:11" x14ac:dyDescent="0.55000000000000004">
      <c r="A782">
        <v>155.4</v>
      </c>
      <c r="B782">
        <v>2.69259039721338</v>
      </c>
      <c r="C782">
        <v>1.97974768017392</v>
      </c>
      <c r="D782">
        <v>3.5753890393823302</v>
      </c>
      <c r="H782">
        <v>155.4</v>
      </c>
      <c r="I782">
        <v>6.2438859405810501</v>
      </c>
      <c r="J782">
        <v>3.0263295583111298</v>
      </c>
      <c r="K782">
        <v>8.4105050908636692</v>
      </c>
    </row>
    <row r="783" spans="1:11" x14ac:dyDescent="0.55000000000000004">
      <c r="A783">
        <v>155.6</v>
      </c>
      <c r="B783">
        <v>2.7853404444168302</v>
      </c>
      <c r="C783">
        <v>2.0456129173894499</v>
      </c>
      <c r="D783">
        <v>3.2162503750137899</v>
      </c>
      <c r="H783">
        <v>155.6</v>
      </c>
      <c r="I783">
        <v>6.3394735542009597</v>
      </c>
      <c r="J783">
        <v>3.0458800626446201</v>
      </c>
      <c r="K783">
        <v>7.6891701002587398</v>
      </c>
    </row>
    <row r="784" spans="1:11" x14ac:dyDescent="0.55000000000000004">
      <c r="A784">
        <v>155.80000000000001</v>
      </c>
      <c r="B784">
        <v>2.6368697251895199</v>
      </c>
      <c r="C784">
        <v>2.3223355943912001</v>
      </c>
      <c r="D784">
        <v>3.3440776511797599</v>
      </c>
      <c r="H784">
        <v>155.80000000000001</v>
      </c>
      <c r="I784">
        <v>6.2341401828778196</v>
      </c>
      <c r="J784">
        <v>3.0745003929550001</v>
      </c>
      <c r="K784">
        <v>6.3689549980702704</v>
      </c>
    </row>
    <row r="785" spans="1:11" x14ac:dyDescent="0.55000000000000004">
      <c r="A785">
        <v>156</v>
      </c>
      <c r="B785">
        <v>2.7580475120507901</v>
      </c>
      <c r="C785">
        <v>2.0471962430058501</v>
      </c>
      <c r="D785">
        <v>3.5095257888076601</v>
      </c>
      <c r="H785">
        <v>156</v>
      </c>
      <c r="I785">
        <v>6.3201324400266996</v>
      </c>
      <c r="J785">
        <v>3.1913260789536499</v>
      </c>
      <c r="K785">
        <v>8.2075165144363993</v>
      </c>
    </row>
    <row r="786" spans="1:11" x14ac:dyDescent="0.55000000000000004">
      <c r="A786">
        <v>156.19999999999999</v>
      </c>
      <c r="B786">
        <v>2.8118908258152699</v>
      </c>
      <c r="C786">
        <v>1.7445771378417501</v>
      </c>
      <c r="D786">
        <v>3.5618455484013301</v>
      </c>
      <c r="H786">
        <v>156.19999999999999</v>
      </c>
      <c r="I786">
        <v>6.0107982861569402</v>
      </c>
      <c r="J786">
        <v>2.8620309213081399</v>
      </c>
      <c r="K786">
        <v>7.7895770265285798</v>
      </c>
    </row>
    <row r="787" spans="1:11" x14ac:dyDescent="0.55000000000000004">
      <c r="A787">
        <v>156.4</v>
      </c>
      <c r="B787">
        <v>3.0902570067406101</v>
      </c>
      <c r="C787">
        <v>1.8082534763384299</v>
      </c>
      <c r="D787">
        <v>3.5079461521097701</v>
      </c>
      <c r="H787">
        <v>156.4</v>
      </c>
      <c r="I787">
        <v>5.83184925524397</v>
      </c>
      <c r="J787">
        <v>2.8232121706239899</v>
      </c>
      <c r="K787">
        <v>7.7985151299188402</v>
      </c>
    </row>
    <row r="788" spans="1:11" x14ac:dyDescent="0.55000000000000004">
      <c r="A788">
        <v>156.6</v>
      </c>
      <c r="B788">
        <v>2.8946890971158998</v>
      </c>
      <c r="C788">
        <v>1.8413300721496599</v>
      </c>
      <c r="D788">
        <v>3.3758841357482301</v>
      </c>
      <c r="H788">
        <v>156.6</v>
      </c>
      <c r="I788">
        <v>5.8973563933014104</v>
      </c>
      <c r="J788">
        <v>2.6483695720261</v>
      </c>
      <c r="K788">
        <v>7.6809991686989303</v>
      </c>
    </row>
    <row r="789" spans="1:11" x14ac:dyDescent="0.55000000000000004">
      <c r="A789">
        <v>156.80000000000001</v>
      </c>
      <c r="B789">
        <v>2.5694169714436899</v>
      </c>
      <c r="C789">
        <v>1.8627753613389</v>
      </c>
      <c r="D789">
        <v>3.3217743066677898</v>
      </c>
      <c r="H789">
        <v>156.80000000000001</v>
      </c>
      <c r="I789">
        <v>5.5122428242761696</v>
      </c>
      <c r="J789">
        <v>2.9741843253304299</v>
      </c>
      <c r="K789">
        <v>8.4093218380199701</v>
      </c>
    </row>
    <row r="790" spans="1:11" x14ac:dyDescent="0.55000000000000004">
      <c r="A790">
        <v>157</v>
      </c>
      <c r="B790">
        <v>2.7210206258641798</v>
      </c>
      <c r="C790">
        <v>1.7868339896857901</v>
      </c>
      <c r="D790">
        <v>3.12517496165523</v>
      </c>
      <c r="H790">
        <v>157</v>
      </c>
      <c r="I790">
        <v>6.0448422745060002</v>
      </c>
      <c r="J790">
        <v>3.3594520590935599</v>
      </c>
      <c r="K790">
        <v>7.5175353411621204</v>
      </c>
    </row>
    <row r="791" spans="1:11" x14ac:dyDescent="0.55000000000000004">
      <c r="A791">
        <v>157.19999999999999</v>
      </c>
      <c r="B791">
        <v>2.79519455945726</v>
      </c>
      <c r="C791">
        <v>1.96019646005687</v>
      </c>
      <c r="D791">
        <v>3.3102783387080499</v>
      </c>
      <c r="H791">
        <v>157.19999999999999</v>
      </c>
      <c r="I791">
        <v>6.0343755827286598</v>
      </c>
      <c r="J791">
        <v>2.9534358662762599</v>
      </c>
      <c r="K791">
        <v>7.98595676764198</v>
      </c>
    </row>
    <row r="792" spans="1:11" x14ac:dyDescent="0.55000000000000004">
      <c r="A792">
        <v>157.4</v>
      </c>
      <c r="B792">
        <v>2.9353582268279501</v>
      </c>
      <c r="C792">
        <v>1.8013754535868201</v>
      </c>
      <c r="D792">
        <v>3.4583669689909899</v>
      </c>
      <c r="H792">
        <v>157.4</v>
      </c>
      <c r="I792">
        <v>5.7714088381890498</v>
      </c>
      <c r="J792">
        <v>3.4675340816675999</v>
      </c>
      <c r="K792">
        <v>7.8198651545353002</v>
      </c>
    </row>
    <row r="793" spans="1:11" x14ac:dyDescent="0.55000000000000004">
      <c r="A793">
        <v>157.6</v>
      </c>
      <c r="B793">
        <v>2.7984219222441702</v>
      </c>
      <c r="C793">
        <v>1.8126427377906</v>
      </c>
      <c r="D793">
        <v>3.6508580096977199</v>
      </c>
      <c r="H793">
        <v>157.6</v>
      </c>
      <c r="I793">
        <v>5.7127162129289202</v>
      </c>
      <c r="J793">
        <v>3.3834636868827799</v>
      </c>
      <c r="K793">
        <v>7.3663296012234296</v>
      </c>
    </row>
    <row r="794" spans="1:11" x14ac:dyDescent="0.55000000000000004">
      <c r="A794">
        <v>157.80000000000001</v>
      </c>
      <c r="B794">
        <v>3.0449428698355598</v>
      </c>
      <c r="C794">
        <v>1.8575729544384501</v>
      </c>
      <c r="D794">
        <v>3.14644728646025</v>
      </c>
      <c r="H794">
        <v>157.80000000000001</v>
      </c>
      <c r="I794">
        <v>6.1664945659186996</v>
      </c>
      <c r="J794">
        <v>3.3214513735974198</v>
      </c>
      <c r="K794">
        <v>7.1121851298241898</v>
      </c>
    </row>
    <row r="795" spans="1:11" x14ac:dyDescent="0.55000000000000004">
      <c r="A795">
        <v>158</v>
      </c>
      <c r="B795">
        <v>2.7424063236699499</v>
      </c>
      <c r="C795">
        <v>1.8728307333119101</v>
      </c>
      <c r="D795">
        <v>3.2636834550264502</v>
      </c>
      <c r="H795">
        <v>158</v>
      </c>
      <c r="I795">
        <v>5.9814490492169901</v>
      </c>
      <c r="J795">
        <v>3.4345641407574501</v>
      </c>
      <c r="K795">
        <v>7.3642139519984902</v>
      </c>
    </row>
    <row r="796" spans="1:11" x14ac:dyDescent="0.55000000000000004">
      <c r="A796">
        <v>158.19999999999999</v>
      </c>
      <c r="B796">
        <v>2.8135167904557399</v>
      </c>
      <c r="C796">
        <v>1.8799515383727801</v>
      </c>
      <c r="D796">
        <v>3.20836257363404</v>
      </c>
      <c r="H796">
        <v>158.19999999999999</v>
      </c>
      <c r="I796">
        <v>5.9227133179613096</v>
      </c>
      <c r="J796">
        <v>4.36847257272718</v>
      </c>
      <c r="K796">
        <v>8.2740167041950894</v>
      </c>
    </row>
    <row r="797" spans="1:11" x14ac:dyDescent="0.55000000000000004">
      <c r="A797">
        <v>158.4</v>
      </c>
      <c r="B797">
        <v>2.7881088058808401</v>
      </c>
      <c r="C797">
        <v>1.9655461445648701</v>
      </c>
      <c r="D797">
        <v>3.2919224221269801</v>
      </c>
      <c r="H797">
        <v>158.4</v>
      </c>
      <c r="I797">
        <v>5.6329752463766898</v>
      </c>
      <c r="J797">
        <v>5.01869031459987</v>
      </c>
      <c r="K797">
        <v>9.1202797917707006</v>
      </c>
    </row>
    <row r="798" spans="1:11" x14ac:dyDescent="0.55000000000000004">
      <c r="A798">
        <v>158.6</v>
      </c>
      <c r="B798">
        <v>3.2444126936097799</v>
      </c>
      <c r="C798">
        <v>1.8154037191613701</v>
      </c>
      <c r="D798">
        <v>3.5426670895446399</v>
      </c>
      <c r="H798">
        <v>158.6</v>
      </c>
      <c r="I798">
        <v>6.3632982036442902</v>
      </c>
      <c r="J798">
        <v>4.8834270473603798</v>
      </c>
      <c r="K798">
        <v>8.57895840143836</v>
      </c>
    </row>
    <row r="799" spans="1:11" x14ac:dyDescent="0.55000000000000004">
      <c r="A799">
        <v>158.80000000000001</v>
      </c>
      <c r="B799">
        <v>3.0976882860796899</v>
      </c>
      <c r="C799">
        <v>1.7686115774604401</v>
      </c>
      <c r="D799">
        <v>3.2906118102941901</v>
      </c>
      <c r="H799">
        <v>158.80000000000001</v>
      </c>
      <c r="I799">
        <v>6.2799068669710696</v>
      </c>
      <c r="J799">
        <v>4.7695631782834598</v>
      </c>
      <c r="K799">
        <v>7.8919166905311702</v>
      </c>
    </row>
    <row r="800" spans="1:11" x14ac:dyDescent="0.55000000000000004">
      <c r="A800">
        <v>159</v>
      </c>
      <c r="B800">
        <v>3.32320187009906</v>
      </c>
      <c r="C800">
        <v>1.8056121623318899</v>
      </c>
      <c r="D800">
        <v>3.53536154181745</v>
      </c>
      <c r="H800">
        <v>159</v>
      </c>
      <c r="I800">
        <v>5.2179720964429999</v>
      </c>
      <c r="J800">
        <v>4.4779605036286902</v>
      </c>
      <c r="K800">
        <v>8.1286426231918298</v>
      </c>
    </row>
    <row r="801" spans="1:11" x14ac:dyDescent="0.55000000000000004">
      <c r="A801">
        <v>159.19999999999999</v>
      </c>
      <c r="B801">
        <v>3.4718969743924299</v>
      </c>
      <c r="C801">
        <v>1.9417935481848601</v>
      </c>
      <c r="D801">
        <v>3.3427209696883602</v>
      </c>
      <c r="H801">
        <v>159.19999999999999</v>
      </c>
      <c r="I801">
        <v>6.3600830241451902</v>
      </c>
      <c r="J801">
        <v>4.1544142339685504</v>
      </c>
      <c r="K801">
        <v>7.9634987855489197</v>
      </c>
    </row>
    <row r="802" spans="1:11" x14ac:dyDescent="0.55000000000000004">
      <c r="A802">
        <v>159.4</v>
      </c>
      <c r="B802">
        <v>3.10632622325517</v>
      </c>
      <c r="C802">
        <v>1.7778962782947201</v>
      </c>
      <c r="D802">
        <v>3.51843276834729</v>
      </c>
      <c r="H802">
        <v>159.4</v>
      </c>
      <c r="I802">
        <v>5.8142812857188098</v>
      </c>
      <c r="J802">
        <v>4.1094131641949199</v>
      </c>
      <c r="K802">
        <v>7.9472187558925302</v>
      </c>
    </row>
    <row r="803" spans="1:11" x14ac:dyDescent="0.55000000000000004">
      <c r="A803">
        <v>159.6</v>
      </c>
      <c r="B803">
        <v>3.28093241895355</v>
      </c>
      <c r="C803">
        <v>1.8076122658303599</v>
      </c>
      <c r="D803">
        <v>3.5257144335263</v>
      </c>
      <c r="H803">
        <v>159.6</v>
      </c>
      <c r="I803">
        <v>6.2591847796429603</v>
      </c>
      <c r="J803">
        <v>4.2179625035806803</v>
      </c>
      <c r="K803">
        <v>8.1426159282882598</v>
      </c>
    </row>
    <row r="804" spans="1:11" x14ac:dyDescent="0.55000000000000004">
      <c r="A804">
        <v>159.80000000000001</v>
      </c>
      <c r="B804">
        <v>3.1709545500905301</v>
      </c>
      <c r="C804">
        <v>1.9317126753374301</v>
      </c>
      <c r="D804">
        <v>3.5935238720365899</v>
      </c>
      <c r="H804">
        <v>159.80000000000001</v>
      </c>
      <c r="I804">
        <v>5.90857464783904</v>
      </c>
      <c r="J804">
        <v>4.0512093409790602</v>
      </c>
      <c r="K804">
        <v>7.5216933550130403</v>
      </c>
    </row>
    <row r="805" spans="1:11" x14ac:dyDescent="0.55000000000000004">
      <c r="A805">
        <v>160</v>
      </c>
      <c r="B805">
        <v>3.0227346100312</v>
      </c>
      <c r="C805">
        <v>1.93678615453389</v>
      </c>
      <c r="D805">
        <v>3.40862660845481</v>
      </c>
      <c r="H805">
        <v>160</v>
      </c>
      <c r="I805">
        <v>5.8915930654059396</v>
      </c>
      <c r="J805">
        <v>4.3711790368347003</v>
      </c>
      <c r="K805">
        <v>8.6307052047219894</v>
      </c>
    </row>
    <row r="806" spans="1:11" x14ac:dyDescent="0.55000000000000004">
      <c r="A806">
        <v>160.19999999999999</v>
      </c>
      <c r="B806">
        <v>2.8647094012965799</v>
      </c>
      <c r="C806">
        <v>1.86504745089684</v>
      </c>
      <c r="D806">
        <v>3.5659753185259602</v>
      </c>
      <c r="H806">
        <v>160.19999999999999</v>
      </c>
      <c r="I806">
        <v>6.1812679460222704</v>
      </c>
      <c r="J806">
        <v>4.15032113307117</v>
      </c>
      <c r="K806">
        <v>8.3854776548499697</v>
      </c>
    </row>
    <row r="807" spans="1:11" x14ac:dyDescent="0.55000000000000004">
      <c r="A807">
        <v>160.4</v>
      </c>
      <c r="B807">
        <v>3.0846575879781999</v>
      </c>
      <c r="C807">
        <v>1.6908640280263401</v>
      </c>
      <c r="D807">
        <v>3.38469602827481</v>
      </c>
      <c r="H807">
        <v>160.4</v>
      </c>
      <c r="I807">
        <v>5.7324980627486299</v>
      </c>
      <c r="J807">
        <v>4.5209542997566299</v>
      </c>
      <c r="K807">
        <v>8.6439999954974702</v>
      </c>
    </row>
    <row r="808" spans="1:11" x14ac:dyDescent="0.55000000000000004">
      <c r="A808">
        <v>160.6</v>
      </c>
      <c r="B808">
        <v>3.0655257424815598</v>
      </c>
      <c r="C808">
        <v>1.91427754885434</v>
      </c>
      <c r="D808">
        <v>3.5453229908892001</v>
      </c>
      <c r="H808">
        <v>160.6</v>
      </c>
      <c r="I808">
        <v>6.0636250498356103</v>
      </c>
      <c r="J808">
        <v>4.2263533496726398</v>
      </c>
      <c r="K808">
        <v>9.4641218783042298</v>
      </c>
    </row>
    <row r="809" spans="1:11" x14ac:dyDescent="0.55000000000000004">
      <c r="A809">
        <v>160.80000000000001</v>
      </c>
      <c r="B809">
        <v>3.36834393598983</v>
      </c>
      <c r="C809">
        <v>1.8226748725736399</v>
      </c>
      <c r="D809">
        <v>3.3895744194720199</v>
      </c>
      <c r="H809">
        <v>160.80000000000001</v>
      </c>
      <c r="I809">
        <v>5.8838399322710799</v>
      </c>
      <c r="J809">
        <v>4.4382639783764297</v>
      </c>
      <c r="K809">
        <v>8.2765207187018408</v>
      </c>
    </row>
    <row r="810" spans="1:11" x14ac:dyDescent="0.55000000000000004">
      <c r="A810">
        <v>161</v>
      </c>
      <c r="B810">
        <v>3.1728086055318498</v>
      </c>
      <c r="C810">
        <v>1.8559156448624099</v>
      </c>
      <c r="D810">
        <v>3.3685070061670399</v>
      </c>
      <c r="H810">
        <v>161</v>
      </c>
      <c r="I810">
        <v>5.8143589453393103</v>
      </c>
      <c r="J810">
        <v>4.14507583932025</v>
      </c>
      <c r="K810">
        <v>8.4788859958666407</v>
      </c>
    </row>
    <row r="811" spans="1:11" x14ac:dyDescent="0.55000000000000004">
      <c r="A811">
        <v>161.19999999999999</v>
      </c>
      <c r="B811">
        <v>3.2775468003388601</v>
      </c>
      <c r="C811">
        <v>1.74784635132357</v>
      </c>
      <c r="D811">
        <v>3.3423843974827401</v>
      </c>
      <c r="H811">
        <v>161.19999999999999</v>
      </c>
      <c r="I811">
        <v>5.9460030503920303</v>
      </c>
      <c r="J811">
        <v>4.14194639555524</v>
      </c>
      <c r="K811">
        <v>8.4252383415058407</v>
      </c>
    </row>
    <row r="812" spans="1:11" x14ac:dyDescent="0.55000000000000004">
      <c r="A812">
        <v>161.4</v>
      </c>
      <c r="B812">
        <v>2.9175295609774401</v>
      </c>
      <c r="C812">
        <v>1.78757358754673</v>
      </c>
      <c r="D812">
        <v>3.5134210033199502</v>
      </c>
      <c r="H812">
        <v>161.4</v>
      </c>
      <c r="I812">
        <v>5.8429763197346096</v>
      </c>
      <c r="J812">
        <v>4.3137927200683599</v>
      </c>
      <c r="K812">
        <v>7.4664693142126097</v>
      </c>
    </row>
    <row r="813" spans="1:11" x14ac:dyDescent="0.55000000000000004">
      <c r="A813">
        <v>161.6</v>
      </c>
      <c r="B813">
        <v>3.1509663209663499</v>
      </c>
      <c r="C813">
        <v>1.92646003059435</v>
      </c>
      <c r="D813">
        <v>3.56129935797841</v>
      </c>
      <c r="H813">
        <v>161.6</v>
      </c>
      <c r="I813">
        <v>7.2842592850832801</v>
      </c>
      <c r="J813">
        <v>4.6967619763400403</v>
      </c>
      <c r="K813">
        <v>7.8259885816185202</v>
      </c>
    </row>
    <row r="814" spans="1:11" x14ac:dyDescent="0.55000000000000004">
      <c r="A814">
        <v>161.80000000000001</v>
      </c>
      <c r="B814">
        <v>3.1177542251663501</v>
      </c>
      <c r="C814">
        <v>1.83696904211645</v>
      </c>
      <c r="D814">
        <v>3.3598381916041999</v>
      </c>
      <c r="H814">
        <v>161.80000000000001</v>
      </c>
      <c r="I814">
        <v>5.8629930437177196</v>
      </c>
      <c r="J814">
        <v>4.2845704345599103</v>
      </c>
      <c r="K814">
        <v>8.2148523845580801</v>
      </c>
    </row>
    <row r="815" spans="1:11" x14ac:dyDescent="0.55000000000000004">
      <c r="A815">
        <v>162</v>
      </c>
      <c r="B815">
        <v>3.0510578426100499</v>
      </c>
      <c r="C815">
        <v>1.8973573547604501</v>
      </c>
      <c r="D815">
        <v>3.4945817877610899</v>
      </c>
      <c r="H815">
        <v>162</v>
      </c>
      <c r="I815">
        <v>6.9951167092579301</v>
      </c>
      <c r="J815">
        <v>4.1428834012359301</v>
      </c>
      <c r="K815">
        <v>8.8819775296742502</v>
      </c>
    </row>
    <row r="816" spans="1:11" x14ac:dyDescent="0.55000000000000004">
      <c r="A816">
        <v>162.19999999999999</v>
      </c>
      <c r="B816">
        <v>3.0243317122660001</v>
      </c>
      <c r="C816">
        <v>2.0475027645530699</v>
      </c>
      <c r="D816">
        <v>3.5164228233610801</v>
      </c>
      <c r="H816">
        <v>162.19999999999999</v>
      </c>
      <c r="I816">
        <v>8.0657503418773899</v>
      </c>
      <c r="J816">
        <v>4.4690532178954703</v>
      </c>
      <c r="K816">
        <v>8.6204959928596399</v>
      </c>
    </row>
    <row r="817" spans="1:11" x14ac:dyDescent="0.55000000000000004">
      <c r="A817">
        <v>162.4</v>
      </c>
      <c r="B817">
        <v>3.0639325853776498</v>
      </c>
      <c r="C817">
        <v>1.9022998690736801</v>
      </c>
      <c r="D817">
        <v>3.34847570302902</v>
      </c>
      <c r="H817">
        <v>162.4</v>
      </c>
      <c r="I817">
        <v>7.0940050320281802</v>
      </c>
      <c r="J817">
        <v>5.2691902923939304</v>
      </c>
      <c r="K817">
        <v>9.2569256915712508</v>
      </c>
    </row>
    <row r="818" spans="1:11" x14ac:dyDescent="0.55000000000000004">
      <c r="A818">
        <v>162.6</v>
      </c>
      <c r="B818">
        <v>3.0060935057921898</v>
      </c>
      <c r="C818">
        <v>1.9398039233219699</v>
      </c>
      <c r="D818">
        <v>3.2090683943395799</v>
      </c>
      <c r="H818">
        <v>162.6</v>
      </c>
      <c r="I818">
        <v>6.8285485106388801</v>
      </c>
      <c r="J818">
        <v>5.0008057844548199</v>
      </c>
      <c r="K818">
        <v>8.6794569511092501</v>
      </c>
    </row>
    <row r="819" spans="1:11" x14ac:dyDescent="0.55000000000000004">
      <c r="A819">
        <v>162.80000000000001</v>
      </c>
      <c r="B819">
        <v>3.0889157389083</v>
      </c>
      <c r="C819">
        <v>1.8584649022296</v>
      </c>
      <c r="D819">
        <v>3.4064350353991801</v>
      </c>
      <c r="H819">
        <v>162.80000000000001</v>
      </c>
      <c r="I819">
        <v>6.5724888014115201</v>
      </c>
      <c r="J819">
        <v>5.41235317662525</v>
      </c>
      <c r="K819">
        <v>8.4285811682097496</v>
      </c>
    </row>
    <row r="820" spans="1:11" x14ac:dyDescent="0.55000000000000004">
      <c r="A820">
        <v>163</v>
      </c>
      <c r="B820">
        <v>3.0155668243986198</v>
      </c>
      <c r="C820">
        <v>2.1373012310378301</v>
      </c>
      <c r="D820">
        <v>3.2993766555330701</v>
      </c>
      <c r="H820">
        <v>163</v>
      </c>
      <c r="I820">
        <v>6.8204762041147999</v>
      </c>
      <c r="J820">
        <v>6.1352822272235299</v>
      </c>
      <c r="K820">
        <v>8.2910262001436603</v>
      </c>
    </row>
    <row r="821" spans="1:11" x14ac:dyDescent="0.55000000000000004">
      <c r="A821">
        <v>163.19999999999999</v>
      </c>
      <c r="B821">
        <v>3.18494262522854</v>
      </c>
      <c r="C821">
        <v>1.9232875108174401</v>
      </c>
      <c r="D821">
        <v>3.1854636917343302</v>
      </c>
      <c r="H821">
        <v>163.19999999999999</v>
      </c>
      <c r="I821">
        <v>5.7598337506924802</v>
      </c>
      <c r="J821">
        <v>6.2277046585443196</v>
      </c>
      <c r="K821">
        <v>8.5762955618153107</v>
      </c>
    </row>
    <row r="822" spans="1:11" x14ac:dyDescent="0.55000000000000004">
      <c r="A822">
        <v>163.4</v>
      </c>
      <c r="B822">
        <v>2.8318457612454302</v>
      </c>
      <c r="C822">
        <v>1.8493792103348601</v>
      </c>
      <c r="D822">
        <v>3.33180867724854</v>
      </c>
      <c r="H822">
        <v>163.4</v>
      </c>
      <c r="I822">
        <v>6.5087665634659997</v>
      </c>
      <c r="J822">
        <v>5.6008157930467002</v>
      </c>
      <c r="K822">
        <v>8.9769827151346</v>
      </c>
    </row>
    <row r="823" spans="1:11" x14ac:dyDescent="0.55000000000000004">
      <c r="A823">
        <v>163.6</v>
      </c>
      <c r="B823">
        <v>3.0478910646889399</v>
      </c>
      <c r="C823">
        <v>1.59866200302477</v>
      </c>
      <c r="D823">
        <v>3.2116939670244902</v>
      </c>
      <c r="H823">
        <v>163.6</v>
      </c>
      <c r="I823">
        <v>6.42083282390064</v>
      </c>
      <c r="J823">
        <v>5.7585575058830401</v>
      </c>
      <c r="K823">
        <v>8.9143395268938992</v>
      </c>
    </row>
    <row r="824" spans="1:11" x14ac:dyDescent="0.55000000000000004">
      <c r="A824">
        <v>163.80000000000001</v>
      </c>
      <c r="B824">
        <v>3.1084253388024199</v>
      </c>
      <c r="C824">
        <v>1.70718538571102</v>
      </c>
      <c r="D824">
        <v>3.3718232967223298</v>
      </c>
      <c r="H824">
        <v>163.80000000000001</v>
      </c>
      <c r="I824">
        <v>7.2497026877187896</v>
      </c>
      <c r="J824">
        <v>5.1687899096826602</v>
      </c>
      <c r="K824">
        <v>9.3400198834712391</v>
      </c>
    </row>
    <row r="825" spans="1:11" x14ac:dyDescent="0.55000000000000004">
      <c r="A825">
        <v>164</v>
      </c>
      <c r="B825">
        <v>3.1900793583625502</v>
      </c>
      <c r="C825">
        <v>1.6582190774993999</v>
      </c>
      <c r="D825">
        <v>3.3358710258219602</v>
      </c>
      <c r="H825">
        <v>164</v>
      </c>
      <c r="I825">
        <v>5.7480890757535796</v>
      </c>
      <c r="J825">
        <v>5.35851837389324</v>
      </c>
      <c r="K825">
        <v>9.5404720784844894</v>
      </c>
    </row>
    <row r="826" spans="1:11" x14ac:dyDescent="0.55000000000000004">
      <c r="A826">
        <v>164.2</v>
      </c>
      <c r="B826">
        <v>3.1427703058592402</v>
      </c>
      <c r="C826">
        <v>1.6206795803193099</v>
      </c>
      <c r="D826">
        <v>3.4584039442462</v>
      </c>
      <c r="H826">
        <v>164.2</v>
      </c>
      <c r="I826">
        <v>6.6859134041523003</v>
      </c>
      <c r="J826">
        <v>5.7838333328729599</v>
      </c>
      <c r="K826">
        <v>9.2848076331957294</v>
      </c>
    </row>
    <row r="827" spans="1:11" x14ac:dyDescent="0.55000000000000004">
      <c r="A827">
        <v>164.4</v>
      </c>
      <c r="B827">
        <v>3.3067858262235399</v>
      </c>
      <c r="C827">
        <v>1.70926956372126</v>
      </c>
      <c r="D827">
        <v>3.2708229065498098</v>
      </c>
      <c r="H827">
        <v>164.4</v>
      </c>
      <c r="I827">
        <v>6.5279440831976299</v>
      </c>
      <c r="J827">
        <v>6.4520773967816902</v>
      </c>
      <c r="K827">
        <v>8.4921278418139998</v>
      </c>
    </row>
    <row r="828" spans="1:11" x14ac:dyDescent="0.55000000000000004">
      <c r="A828">
        <v>164.6</v>
      </c>
      <c r="B828">
        <v>2.9545783735084399</v>
      </c>
      <c r="C828">
        <v>1.96955701504738</v>
      </c>
      <c r="D828">
        <v>3.0023924702328002</v>
      </c>
      <c r="H828">
        <v>164.6</v>
      </c>
      <c r="I828">
        <v>5.6461251015853398</v>
      </c>
      <c r="J828">
        <v>7.1027677192805303</v>
      </c>
      <c r="K828">
        <v>8.5409284801753405</v>
      </c>
    </row>
    <row r="829" spans="1:11" x14ac:dyDescent="0.55000000000000004">
      <c r="A829">
        <v>164.8</v>
      </c>
      <c r="B829">
        <v>2.9271724658725802</v>
      </c>
      <c r="C829">
        <v>1.9370575890552699</v>
      </c>
      <c r="D829">
        <v>3.2556418176705799</v>
      </c>
      <c r="H829">
        <v>164.8</v>
      </c>
      <c r="I829">
        <v>5.5733114838171103</v>
      </c>
      <c r="J829">
        <v>7.1630987554945698</v>
      </c>
      <c r="K829">
        <v>8.7379700988131894</v>
      </c>
    </row>
    <row r="830" spans="1:11" x14ac:dyDescent="0.55000000000000004">
      <c r="A830">
        <v>165</v>
      </c>
      <c r="B830">
        <v>2.94294379178092</v>
      </c>
      <c r="C830">
        <v>1.98097059551562</v>
      </c>
      <c r="D830">
        <v>3.1990900585295701</v>
      </c>
      <c r="H830">
        <v>165</v>
      </c>
      <c r="I830">
        <v>6.3855670190408</v>
      </c>
      <c r="J830">
        <v>7.1232530896489701</v>
      </c>
      <c r="K830">
        <v>8.4481508115480803</v>
      </c>
    </row>
    <row r="831" spans="1:11" x14ac:dyDescent="0.55000000000000004">
      <c r="A831">
        <v>165.2</v>
      </c>
      <c r="B831">
        <v>3.2450554186160598</v>
      </c>
      <c r="C831">
        <v>1.87390244845047</v>
      </c>
      <c r="D831">
        <v>3.1645045251772101</v>
      </c>
      <c r="H831">
        <v>165.2</v>
      </c>
      <c r="I831">
        <v>5.3844184814711902</v>
      </c>
      <c r="J831">
        <v>6.3147323219604399</v>
      </c>
      <c r="K831">
        <v>8.0527874674936299</v>
      </c>
    </row>
    <row r="832" spans="1:11" x14ac:dyDescent="0.55000000000000004">
      <c r="A832">
        <v>165.4</v>
      </c>
      <c r="B832">
        <v>3.4591484404497899</v>
      </c>
      <c r="C832">
        <v>1.88181500587369</v>
      </c>
      <c r="D832">
        <v>3.3912053578995902</v>
      </c>
      <c r="H832">
        <v>165.4</v>
      </c>
      <c r="I832">
        <v>5.5626858849991301</v>
      </c>
      <c r="J832">
        <v>6.4246617962147399</v>
      </c>
      <c r="K832">
        <v>8.8007652636658307</v>
      </c>
    </row>
    <row r="833" spans="1:11" x14ac:dyDescent="0.55000000000000004">
      <c r="A833">
        <v>165.6</v>
      </c>
      <c r="B833">
        <v>3.3414039716221899</v>
      </c>
      <c r="C833">
        <v>1.72679133006279</v>
      </c>
      <c r="D833">
        <v>3.27801318986586</v>
      </c>
      <c r="H833">
        <v>165.6</v>
      </c>
      <c r="I833">
        <v>5.1388826316804996</v>
      </c>
      <c r="J833">
        <v>6.0751270692446999</v>
      </c>
      <c r="K833">
        <v>8.8029379482166998</v>
      </c>
    </row>
    <row r="834" spans="1:11" x14ac:dyDescent="0.55000000000000004">
      <c r="A834">
        <v>165.8</v>
      </c>
      <c r="B834">
        <v>3.4350994244763902</v>
      </c>
      <c r="C834">
        <v>1.9393017484992501</v>
      </c>
      <c r="D834">
        <v>3.3266729619767998</v>
      </c>
      <c r="H834">
        <v>165.8</v>
      </c>
      <c r="I834">
        <v>5.4035456718478097</v>
      </c>
      <c r="J834">
        <v>6.0380874124004604</v>
      </c>
      <c r="K834">
        <v>7.66617833269519</v>
      </c>
    </row>
    <row r="835" spans="1:11" x14ac:dyDescent="0.55000000000000004">
      <c r="A835">
        <v>166</v>
      </c>
      <c r="B835">
        <v>3.01460771883559</v>
      </c>
      <c r="C835">
        <v>1.80275405248012</v>
      </c>
      <c r="D835">
        <v>3.1574621132144198</v>
      </c>
      <c r="H835">
        <v>166</v>
      </c>
      <c r="I835">
        <v>5.0845693684489701</v>
      </c>
      <c r="J835">
        <v>5.6678572486877803</v>
      </c>
      <c r="K835">
        <v>8.80818024734441</v>
      </c>
    </row>
    <row r="836" spans="1:11" x14ac:dyDescent="0.55000000000000004">
      <c r="A836">
        <v>166.2</v>
      </c>
      <c r="B836">
        <v>2.98955749399116</v>
      </c>
      <c r="C836">
        <v>1.92637890343429</v>
      </c>
      <c r="D836">
        <v>3.21692287233597</v>
      </c>
      <c r="H836">
        <v>166.2</v>
      </c>
      <c r="I836">
        <v>5.4455053015097299</v>
      </c>
      <c r="J836">
        <v>5.9024462236163897</v>
      </c>
      <c r="K836">
        <v>8.6082739722300392</v>
      </c>
    </row>
    <row r="837" spans="1:11" x14ac:dyDescent="0.55000000000000004">
      <c r="A837">
        <v>166.4</v>
      </c>
      <c r="B837">
        <v>3.1025425317081399</v>
      </c>
      <c r="C837">
        <v>1.8729840231292401</v>
      </c>
      <c r="D837">
        <v>3.0982480564725501</v>
      </c>
      <c r="H837">
        <v>166.4</v>
      </c>
      <c r="I837">
        <v>5.7787543659690801</v>
      </c>
      <c r="J837">
        <v>5.8888237068741001</v>
      </c>
      <c r="K837">
        <v>8.8200534331477307</v>
      </c>
    </row>
    <row r="838" spans="1:11" x14ac:dyDescent="0.55000000000000004">
      <c r="A838">
        <v>166.6</v>
      </c>
      <c r="B838">
        <v>3.09883817074325</v>
      </c>
      <c r="C838">
        <v>1.7783378237713501</v>
      </c>
      <c r="D838">
        <v>3.3318491486494599</v>
      </c>
      <c r="H838">
        <v>166.6</v>
      </c>
      <c r="I838">
        <v>5.4895673170774204</v>
      </c>
      <c r="J838">
        <v>5.8104306539445396</v>
      </c>
      <c r="K838">
        <v>9.2182970056186697</v>
      </c>
    </row>
    <row r="839" spans="1:11" x14ac:dyDescent="0.55000000000000004">
      <c r="A839">
        <v>166.8</v>
      </c>
      <c r="B839">
        <v>3.3194077963172801</v>
      </c>
      <c r="C839">
        <v>1.8382636042596701</v>
      </c>
      <c r="D839">
        <v>3.6049584033385198</v>
      </c>
      <c r="H839">
        <v>166.8</v>
      </c>
      <c r="I839">
        <v>5.69020710552764</v>
      </c>
      <c r="J839">
        <v>6.31183031202597</v>
      </c>
      <c r="K839">
        <v>8.9164113407483896</v>
      </c>
    </row>
    <row r="840" spans="1:11" x14ac:dyDescent="0.55000000000000004">
      <c r="A840">
        <v>167</v>
      </c>
      <c r="B840">
        <v>3.30815425869327</v>
      </c>
      <c r="C840">
        <v>1.8211029487617001</v>
      </c>
      <c r="D840">
        <v>3.1230907014963498</v>
      </c>
      <c r="H840">
        <v>167</v>
      </c>
      <c r="I840">
        <v>6.0580967195209103</v>
      </c>
      <c r="J840">
        <v>5.5818243006544703</v>
      </c>
      <c r="K840">
        <v>8.4683888967288201</v>
      </c>
    </row>
    <row r="841" spans="1:11" x14ac:dyDescent="0.55000000000000004">
      <c r="A841">
        <v>167.2</v>
      </c>
      <c r="B841">
        <v>3.1681529284569501</v>
      </c>
      <c r="C841">
        <v>1.8931512687340999</v>
      </c>
      <c r="D841">
        <v>3.3269520585025201</v>
      </c>
      <c r="H841">
        <v>167.2</v>
      </c>
      <c r="I841">
        <v>6.7874389068687604</v>
      </c>
      <c r="J841">
        <v>6.2273884688727001</v>
      </c>
      <c r="K841">
        <v>8.5010554840083508</v>
      </c>
    </row>
    <row r="842" spans="1:11" x14ac:dyDescent="0.55000000000000004">
      <c r="A842">
        <v>167.4</v>
      </c>
      <c r="B842">
        <v>3.1420761209634098</v>
      </c>
      <c r="C842">
        <v>1.91839315056944</v>
      </c>
      <c r="D842">
        <v>3.0180780187423601</v>
      </c>
      <c r="H842">
        <v>167.4</v>
      </c>
      <c r="I842">
        <v>6.4803089693753702</v>
      </c>
      <c r="J842">
        <v>6.0790477098672504</v>
      </c>
      <c r="K842">
        <v>9.1374690712042703</v>
      </c>
    </row>
    <row r="843" spans="1:11" x14ac:dyDescent="0.55000000000000004">
      <c r="A843">
        <v>167.6</v>
      </c>
      <c r="B843">
        <v>3.2091090593564102</v>
      </c>
      <c r="C843">
        <v>2.2039459059355999</v>
      </c>
      <c r="D843">
        <v>3.01472768139761</v>
      </c>
      <c r="H843">
        <v>167.6</v>
      </c>
      <c r="I843">
        <v>7.0257478242506899</v>
      </c>
      <c r="J843">
        <v>5.9389104293766604</v>
      </c>
      <c r="K843">
        <v>8.4481640923894599</v>
      </c>
    </row>
    <row r="844" spans="1:11" x14ac:dyDescent="0.55000000000000004">
      <c r="A844">
        <v>167.8</v>
      </c>
      <c r="B844">
        <v>3.1122472263238299</v>
      </c>
      <c r="C844">
        <v>2.35362507370251</v>
      </c>
      <c r="D844">
        <v>3.08253936515327</v>
      </c>
      <c r="H844">
        <v>167.8</v>
      </c>
      <c r="I844">
        <v>7.0169118616819697</v>
      </c>
      <c r="J844">
        <v>5.9497108706160402</v>
      </c>
      <c r="K844">
        <v>7.9582768180119103</v>
      </c>
    </row>
    <row r="845" spans="1:11" x14ac:dyDescent="0.55000000000000004">
      <c r="A845">
        <v>168</v>
      </c>
      <c r="B845">
        <v>3.38223436499795</v>
      </c>
      <c r="C845">
        <v>2.4987095977823199</v>
      </c>
      <c r="D845">
        <v>3.3362908111759499</v>
      </c>
      <c r="H845">
        <v>168</v>
      </c>
      <c r="I845">
        <v>7.1078290728409099</v>
      </c>
      <c r="J845">
        <v>5.1221699115892996</v>
      </c>
      <c r="K845">
        <v>8.5453434454935095</v>
      </c>
    </row>
    <row r="846" spans="1:11" x14ac:dyDescent="0.55000000000000004">
      <c r="A846">
        <v>168.2</v>
      </c>
      <c r="B846">
        <v>3.1204879062090098</v>
      </c>
      <c r="C846">
        <v>2.4624419882143598</v>
      </c>
      <c r="D846">
        <v>3.1924366726796798</v>
      </c>
      <c r="H846">
        <v>168.2</v>
      </c>
      <c r="I846">
        <v>6.26130508253895</v>
      </c>
      <c r="J846">
        <v>5.9012342174580299</v>
      </c>
      <c r="K846">
        <v>8.8930793946212692</v>
      </c>
    </row>
    <row r="847" spans="1:11" x14ac:dyDescent="0.55000000000000004">
      <c r="A847">
        <v>168.4</v>
      </c>
      <c r="B847">
        <v>3.07510581203926</v>
      </c>
      <c r="C847">
        <v>2.1038025354337502</v>
      </c>
      <c r="D847">
        <v>3.1210617652044701</v>
      </c>
      <c r="H847">
        <v>168.4</v>
      </c>
      <c r="I847">
        <v>7.0492741992694903</v>
      </c>
      <c r="J847">
        <v>5.9752742540308201</v>
      </c>
      <c r="K847">
        <v>8.1094062675441805</v>
      </c>
    </row>
    <row r="848" spans="1:11" x14ac:dyDescent="0.55000000000000004">
      <c r="A848">
        <v>168.6</v>
      </c>
      <c r="B848">
        <v>3.3726931154378201</v>
      </c>
      <c r="C848">
        <v>2.3368512410175</v>
      </c>
      <c r="D848">
        <v>3.1001501241298901</v>
      </c>
      <c r="H848">
        <v>168.6</v>
      </c>
      <c r="I848">
        <v>7.0276883998513098</v>
      </c>
      <c r="J848">
        <v>7.6242423137414299</v>
      </c>
      <c r="K848">
        <v>8.1988449904735692</v>
      </c>
    </row>
    <row r="849" spans="1:11" x14ac:dyDescent="0.55000000000000004">
      <c r="A849">
        <v>168.8</v>
      </c>
      <c r="B849">
        <v>3.2482790591734099</v>
      </c>
      <c r="C849">
        <v>2.2448866112017001</v>
      </c>
      <c r="D849">
        <v>3.20217488391653</v>
      </c>
      <c r="H849">
        <v>168.8</v>
      </c>
      <c r="I849">
        <v>6.7198682849748099</v>
      </c>
      <c r="J849">
        <v>6.4780910273685004</v>
      </c>
      <c r="K849">
        <v>8.62044832520135</v>
      </c>
    </row>
    <row r="850" spans="1:11" x14ac:dyDescent="0.55000000000000004">
      <c r="A850">
        <v>169</v>
      </c>
      <c r="B850">
        <v>2.8842815106056001</v>
      </c>
      <c r="C850">
        <v>2.0259926562374102</v>
      </c>
      <c r="D850">
        <v>3.29065766563878</v>
      </c>
      <c r="H850">
        <v>169</v>
      </c>
      <c r="I850">
        <v>6.9526252632442596</v>
      </c>
      <c r="J850">
        <v>8.6135799498231194</v>
      </c>
      <c r="K850">
        <v>8.74697118750165</v>
      </c>
    </row>
    <row r="851" spans="1:11" x14ac:dyDescent="0.55000000000000004">
      <c r="A851">
        <v>169.2</v>
      </c>
      <c r="B851">
        <v>2.8235725584165698</v>
      </c>
      <c r="C851">
        <v>1.73907932824453</v>
      </c>
      <c r="D851">
        <v>3.2699666540684098</v>
      </c>
      <c r="H851">
        <v>169.2</v>
      </c>
      <c r="I851">
        <v>7.3122023653851498</v>
      </c>
      <c r="J851">
        <v>7.7209943264208203</v>
      </c>
      <c r="K851">
        <v>8.6749918236615606</v>
      </c>
    </row>
    <row r="852" spans="1:11" x14ac:dyDescent="0.55000000000000004">
      <c r="A852">
        <v>169.4</v>
      </c>
      <c r="B852">
        <v>2.8263179418990001</v>
      </c>
      <c r="C852">
        <v>1.87333762452411</v>
      </c>
      <c r="D852">
        <v>3.1742334779168599</v>
      </c>
      <c r="H852">
        <v>169.4</v>
      </c>
      <c r="I852">
        <v>6.7172241518218598</v>
      </c>
      <c r="J852">
        <v>6.9704451043672204</v>
      </c>
      <c r="K852">
        <v>8.2729071599340394</v>
      </c>
    </row>
    <row r="853" spans="1:11" x14ac:dyDescent="0.55000000000000004">
      <c r="A853">
        <v>169.6</v>
      </c>
      <c r="B853">
        <v>2.6223388279389401</v>
      </c>
      <c r="C853">
        <v>1.9729682203466501</v>
      </c>
      <c r="D853">
        <v>3.1368901286772601</v>
      </c>
      <c r="H853">
        <v>169.6</v>
      </c>
      <c r="I853">
        <v>7.54727950549798</v>
      </c>
      <c r="J853">
        <v>7.2217566162120299</v>
      </c>
      <c r="K853">
        <v>8.7141170028887593</v>
      </c>
    </row>
    <row r="854" spans="1:11" x14ac:dyDescent="0.55000000000000004">
      <c r="A854">
        <v>169.8</v>
      </c>
      <c r="B854">
        <v>2.76564701878462</v>
      </c>
      <c r="C854">
        <v>1.99042358939438</v>
      </c>
      <c r="D854">
        <v>3.2839548536393202</v>
      </c>
      <c r="H854">
        <v>169.8</v>
      </c>
      <c r="I854">
        <v>6.6512679954961298</v>
      </c>
      <c r="J854">
        <v>6.8890067041303897</v>
      </c>
      <c r="K854">
        <v>8.4260073476860207</v>
      </c>
    </row>
    <row r="855" spans="1:11" x14ac:dyDescent="0.55000000000000004">
      <c r="A855">
        <v>170</v>
      </c>
      <c r="B855">
        <v>2.8503546289922901</v>
      </c>
      <c r="C855">
        <v>1.97073735034867</v>
      </c>
      <c r="D855">
        <v>3.2639238511423398</v>
      </c>
      <c r="H855">
        <v>170</v>
      </c>
      <c r="I855">
        <v>6.6642136067106801</v>
      </c>
      <c r="J855">
        <v>6.9020018604611497</v>
      </c>
      <c r="K855">
        <v>7.84127652681806</v>
      </c>
    </row>
    <row r="856" spans="1:11" x14ac:dyDescent="0.55000000000000004">
      <c r="A856">
        <v>170.2</v>
      </c>
      <c r="B856">
        <v>2.8359438506063701</v>
      </c>
      <c r="C856">
        <v>1.9665519605697299</v>
      </c>
      <c r="D856">
        <v>3.33058869909217</v>
      </c>
      <c r="H856">
        <v>170.2</v>
      </c>
      <c r="I856">
        <v>6.8829857514931501</v>
      </c>
      <c r="J856">
        <v>6.83759943094124</v>
      </c>
      <c r="K856">
        <v>8.2811448412647799</v>
      </c>
    </row>
    <row r="857" spans="1:11" x14ac:dyDescent="0.55000000000000004">
      <c r="A857">
        <v>170.4</v>
      </c>
      <c r="B857">
        <v>3.0244513187779698</v>
      </c>
      <c r="C857">
        <v>1.9995744997014999</v>
      </c>
      <c r="D857">
        <v>3.3757831494263399</v>
      </c>
      <c r="H857">
        <v>170.4</v>
      </c>
      <c r="I857">
        <v>7.06932711101227</v>
      </c>
      <c r="J857">
        <v>5.9280015745285004</v>
      </c>
      <c r="K857">
        <v>8.1754813143902698</v>
      </c>
    </row>
    <row r="858" spans="1:11" x14ac:dyDescent="0.55000000000000004">
      <c r="A858">
        <v>170.6</v>
      </c>
      <c r="B858">
        <v>2.9637149753781</v>
      </c>
      <c r="C858">
        <v>2.1318429332686399</v>
      </c>
      <c r="D858">
        <v>3.3409510230058301</v>
      </c>
      <c r="H858">
        <v>170.6</v>
      </c>
      <c r="I858">
        <v>7.6518766254450199</v>
      </c>
      <c r="J858">
        <v>7.6057096621914901</v>
      </c>
      <c r="K858">
        <v>8.6314078543643191</v>
      </c>
    </row>
    <row r="859" spans="1:11" x14ac:dyDescent="0.55000000000000004">
      <c r="A859">
        <v>170.8</v>
      </c>
      <c r="B859">
        <v>2.95878209494433</v>
      </c>
      <c r="C859">
        <v>1.9793153531975101</v>
      </c>
      <c r="D859">
        <v>3.3794489044884801</v>
      </c>
      <c r="H859">
        <v>170.8</v>
      </c>
      <c r="I859">
        <v>6.9671285086048398</v>
      </c>
      <c r="J859">
        <v>6.7726689255863999</v>
      </c>
      <c r="K859">
        <v>7.4256924142851997</v>
      </c>
    </row>
    <row r="860" spans="1:11" x14ac:dyDescent="0.55000000000000004">
      <c r="A860">
        <v>171</v>
      </c>
      <c r="B860">
        <v>3.1141414056185801</v>
      </c>
      <c r="C860">
        <v>2.19633807999791</v>
      </c>
      <c r="D860">
        <v>3.39373087227438</v>
      </c>
      <c r="H860">
        <v>171</v>
      </c>
      <c r="I860">
        <v>6.8516061700620803</v>
      </c>
      <c r="J860">
        <v>7.4574057881958797</v>
      </c>
      <c r="K860">
        <v>7.4502041573448903</v>
      </c>
    </row>
    <row r="861" spans="1:11" x14ac:dyDescent="0.55000000000000004">
      <c r="A861">
        <v>171.2</v>
      </c>
      <c r="B861">
        <v>3.1339217465215401</v>
      </c>
      <c r="C861">
        <v>2.0930619667047399</v>
      </c>
      <c r="D861">
        <v>3.4073997426309299</v>
      </c>
      <c r="H861">
        <v>171.2</v>
      </c>
      <c r="I861">
        <v>7.2915728607419501</v>
      </c>
      <c r="J861">
        <v>7.9729653948967503</v>
      </c>
      <c r="K861">
        <v>6.8963382313438997</v>
      </c>
    </row>
    <row r="862" spans="1:11" x14ac:dyDescent="0.55000000000000004">
      <c r="A862">
        <v>171.4</v>
      </c>
      <c r="B862">
        <v>3.0526557543105599</v>
      </c>
      <c r="C862">
        <v>2.14722368675905</v>
      </c>
      <c r="D862">
        <v>3.1939165820150199</v>
      </c>
      <c r="H862">
        <v>171.4</v>
      </c>
      <c r="I862">
        <v>7.4993696132187697</v>
      </c>
      <c r="J862">
        <v>6.5419132909517703</v>
      </c>
      <c r="K862">
        <v>6.9129981787352</v>
      </c>
    </row>
    <row r="863" spans="1:11" x14ac:dyDescent="0.55000000000000004">
      <c r="A863">
        <v>171.6</v>
      </c>
      <c r="B863">
        <v>3.2796157764634</v>
      </c>
      <c r="C863">
        <v>2.2403554190945001</v>
      </c>
      <c r="D863">
        <v>3.3867498553843101</v>
      </c>
      <c r="H863">
        <v>171.6</v>
      </c>
      <c r="I863">
        <v>6.9774430490651902</v>
      </c>
      <c r="J863">
        <v>6.5759876031572704</v>
      </c>
      <c r="K863">
        <v>6.3498238950234498</v>
      </c>
    </row>
    <row r="864" spans="1:11" x14ac:dyDescent="0.55000000000000004">
      <c r="A864">
        <v>171.8</v>
      </c>
      <c r="B864">
        <v>3.4733652704956901</v>
      </c>
      <c r="C864">
        <v>2.1163051726141702</v>
      </c>
      <c r="D864">
        <v>3.2269651901516099</v>
      </c>
      <c r="H864">
        <v>171.8</v>
      </c>
      <c r="I864">
        <v>7.0720219586062703</v>
      </c>
      <c r="J864">
        <v>6.21737563662185</v>
      </c>
      <c r="K864">
        <v>7.4645171315389902</v>
      </c>
    </row>
    <row r="865" spans="1:11" x14ac:dyDescent="0.55000000000000004">
      <c r="A865">
        <v>172</v>
      </c>
      <c r="B865">
        <v>3.0619973418122299</v>
      </c>
      <c r="C865">
        <v>2.0531791203055998</v>
      </c>
      <c r="D865">
        <v>3.2367834015085002</v>
      </c>
      <c r="H865">
        <v>172</v>
      </c>
      <c r="I865">
        <v>7.1388746490169597</v>
      </c>
      <c r="J865">
        <v>5.6649334081616303</v>
      </c>
      <c r="K865">
        <v>7.4127258055749303</v>
      </c>
    </row>
    <row r="866" spans="1:11" x14ac:dyDescent="0.55000000000000004">
      <c r="A866">
        <v>172.2</v>
      </c>
      <c r="B866">
        <v>3.12936822837213</v>
      </c>
      <c r="C866">
        <v>2.1931378661438998</v>
      </c>
      <c r="D866">
        <v>3.3520503635467001</v>
      </c>
      <c r="H866">
        <v>172.2</v>
      </c>
      <c r="I866">
        <v>7.8082987311457197</v>
      </c>
      <c r="J866">
        <v>5.0162512878634704</v>
      </c>
      <c r="K866">
        <v>7.6667949772131401</v>
      </c>
    </row>
    <row r="867" spans="1:11" x14ac:dyDescent="0.55000000000000004">
      <c r="A867">
        <v>172.4</v>
      </c>
      <c r="B867">
        <v>3.3459732993681102</v>
      </c>
      <c r="C867">
        <v>1.8731130255217601</v>
      </c>
      <c r="D867">
        <v>3.27702276753954</v>
      </c>
      <c r="H867">
        <v>172.4</v>
      </c>
      <c r="I867">
        <v>7.78014621718052</v>
      </c>
      <c r="J867">
        <v>6.2029727308671303</v>
      </c>
      <c r="K867">
        <v>7.6438532040356302</v>
      </c>
    </row>
    <row r="868" spans="1:11" x14ac:dyDescent="0.55000000000000004">
      <c r="A868">
        <v>172.6</v>
      </c>
      <c r="B868">
        <v>3.0935417759514499</v>
      </c>
      <c r="C868">
        <v>1.9881359270177399</v>
      </c>
      <c r="D868">
        <v>3.2642492027075098</v>
      </c>
      <c r="H868">
        <v>172.6</v>
      </c>
      <c r="I868">
        <v>8.0518713140045008</v>
      </c>
      <c r="J868">
        <v>5.79960698964969</v>
      </c>
      <c r="K868">
        <v>7.85618594775588</v>
      </c>
    </row>
    <row r="869" spans="1:11" x14ac:dyDescent="0.55000000000000004">
      <c r="A869">
        <v>172.8</v>
      </c>
      <c r="B869">
        <v>2.9410983399036401</v>
      </c>
      <c r="C869">
        <v>2.3814153340133002</v>
      </c>
      <c r="D869">
        <v>3.25889805718711</v>
      </c>
      <c r="H869">
        <v>172.8</v>
      </c>
      <c r="I869">
        <v>7.4428386371799604</v>
      </c>
      <c r="J869">
        <v>6.9237619517146998</v>
      </c>
      <c r="K869">
        <v>7.9723246143504998</v>
      </c>
    </row>
    <row r="870" spans="1:11" x14ac:dyDescent="0.55000000000000004">
      <c r="A870">
        <v>173</v>
      </c>
      <c r="B870">
        <v>3.4600129179419201</v>
      </c>
      <c r="C870">
        <v>2.2026422822074498</v>
      </c>
      <c r="D870">
        <v>3.3803697354064699</v>
      </c>
      <c r="H870">
        <v>173</v>
      </c>
      <c r="I870">
        <v>6.5636790938018503</v>
      </c>
      <c r="J870">
        <v>6.7796559986203997</v>
      </c>
      <c r="K870">
        <v>8.5093177474747392</v>
      </c>
    </row>
    <row r="871" spans="1:11" x14ac:dyDescent="0.55000000000000004">
      <c r="A871">
        <v>173.2</v>
      </c>
      <c r="B871">
        <v>3.0714545009102099</v>
      </c>
      <c r="C871">
        <v>2.1776211188060199</v>
      </c>
      <c r="D871">
        <v>3.3894089520896298</v>
      </c>
      <c r="H871">
        <v>173.2</v>
      </c>
      <c r="I871">
        <v>6.9456388559740398</v>
      </c>
      <c r="J871">
        <v>7.13549716440333</v>
      </c>
      <c r="K871">
        <v>8.1073709698999501</v>
      </c>
    </row>
    <row r="872" spans="1:11" x14ac:dyDescent="0.55000000000000004">
      <c r="A872">
        <v>173.4</v>
      </c>
      <c r="B872">
        <v>3.45014749603477</v>
      </c>
      <c r="C872">
        <v>2.0781413194565999</v>
      </c>
      <c r="D872">
        <v>3.4309824634125499</v>
      </c>
      <c r="H872">
        <v>173.4</v>
      </c>
      <c r="I872">
        <v>6.6450662892825401</v>
      </c>
      <c r="J872">
        <v>7.7783417986472703</v>
      </c>
      <c r="K872">
        <v>8.2987505061668401</v>
      </c>
    </row>
    <row r="873" spans="1:11" x14ac:dyDescent="0.55000000000000004">
      <c r="A873">
        <v>173.6</v>
      </c>
      <c r="B873">
        <v>3.1462538370145698</v>
      </c>
      <c r="C873">
        <v>1.81883241755373</v>
      </c>
      <c r="D873">
        <v>3.3334516413718198</v>
      </c>
      <c r="H873">
        <v>173.6</v>
      </c>
      <c r="I873">
        <v>6.4186587479858801</v>
      </c>
      <c r="J873">
        <v>7.16154849486378</v>
      </c>
      <c r="K873">
        <v>7.5631944563997298</v>
      </c>
    </row>
    <row r="874" spans="1:11" x14ac:dyDescent="0.55000000000000004">
      <c r="A874">
        <v>173.8</v>
      </c>
      <c r="B874">
        <v>2.8101768529945099</v>
      </c>
      <c r="C874">
        <v>2.08515791576882</v>
      </c>
      <c r="D874">
        <v>3.1855415465933898</v>
      </c>
      <c r="H874">
        <v>173.8</v>
      </c>
      <c r="I874">
        <v>5.8399437991497303</v>
      </c>
      <c r="J874">
        <v>6.8785362063214599</v>
      </c>
      <c r="K874">
        <v>8.1887853050976407</v>
      </c>
    </row>
    <row r="875" spans="1:11" x14ac:dyDescent="0.55000000000000004">
      <c r="A875">
        <v>174</v>
      </c>
      <c r="B875">
        <v>3.0580470476669599</v>
      </c>
      <c r="C875">
        <v>2.3897760630245699</v>
      </c>
      <c r="D875">
        <v>3.3524763350593898</v>
      </c>
      <c r="H875">
        <v>174</v>
      </c>
      <c r="I875">
        <v>5.641357719797</v>
      </c>
      <c r="J875">
        <v>7.2311575238586903</v>
      </c>
      <c r="K875">
        <v>8.0180089872402203</v>
      </c>
    </row>
    <row r="876" spans="1:11" x14ac:dyDescent="0.55000000000000004">
      <c r="A876">
        <v>174.2</v>
      </c>
      <c r="B876">
        <v>3.0775243915558899</v>
      </c>
      <c r="C876">
        <v>2.0614769226277798</v>
      </c>
      <c r="D876">
        <v>3.3302698100541601</v>
      </c>
      <c r="H876">
        <v>174.2</v>
      </c>
      <c r="I876">
        <v>5.92126346857924</v>
      </c>
      <c r="J876">
        <v>7.7992228008720401</v>
      </c>
      <c r="K876">
        <v>7.8571728415253599</v>
      </c>
    </row>
    <row r="877" spans="1:11" x14ac:dyDescent="0.55000000000000004">
      <c r="A877">
        <v>174.4</v>
      </c>
      <c r="B877">
        <v>3.06147595176704</v>
      </c>
      <c r="C877">
        <v>2.0211664475059701</v>
      </c>
      <c r="D877">
        <v>3.2121145781836802</v>
      </c>
      <c r="H877">
        <v>174.4</v>
      </c>
      <c r="I877">
        <v>8.0149138261889394</v>
      </c>
      <c r="J877">
        <v>7.1350160522356996</v>
      </c>
      <c r="K877">
        <v>7.9977238838027196</v>
      </c>
    </row>
    <row r="878" spans="1:11" x14ac:dyDescent="0.55000000000000004">
      <c r="A878">
        <v>174.6</v>
      </c>
      <c r="B878">
        <v>2.9479423610431499</v>
      </c>
      <c r="C878">
        <v>2.0402185950334402</v>
      </c>
      <c r="D878">
        <v>3.1294229502349298</v>
      </c>
      <c r="H878">
        <v>174.6</v>
      </c>
      <c r="I878">
        <v>7.3332292381112198</v>
      </c>
      <c r="J878">
        <v>7.1178066943095004</v>
      </c>
      <c r="K878">
        <v>7.6378762838916403</v>
      </c>
    </row>
    <row r="879" spans="1:11" x14ac:dyDescent="0.55000000000000004">
      <c r="A879">
        <v>174.8</v>
      </c>
      <c r="B879">
        <v>3.4038732025957201</v>
      </c>
      <c r="C879">
        <v>2.0919293691961198</v>
      </c>
      <c r="D879">
        <v>3.0090200603073698</v>
      </c>
      <c r="H879">
        <v>174.8</v>
      </c>
      <c r="I879">
        <v>7.1021271745495103</v>
      </c>
      <c r="J879">
        <v>7.0463908817508099</v>
      </c>
      <c r="K879">
        <v>8.4381691290572007</v>
      </c>
    </row>
    <row r="880" spans="1:11" x14ac:dyDescent="0.55000000000000004">
      <c r="A880">
        <v>175</v>
      </c>
      <c r="B880">
        <v>3.61160430878475</v>
      </c>
      <c r="C880">
        <v>2.2074630997176801</v>
      </c>
      <c r="D880">
        <v>3.2977947323511398</v>
      </c>
      <c r="H880">
        <v>175</v>
      </c>
      <c r="I880">
        <v>7.4386902027802799</v>
      </c>
      <c r="J880">
        <v>6.9064419363529499</v>
      </c>
      <c r="K880">
        <v>7.9478891990399703</v>
      </c>
    </row>
    <row r="881" spans="1:11" x14ac:dyDescent="0.55000000000000004">
      <c r="A881">
        <v>175.2</v>
      </c>
      <c r="B881">
        <v>3.4315852508372999</v>
      </c>
      <c r="C881">
        <v>2.0142992211330899</v>
      </c>
      <c r="D881">
        <v>3.1594410349742899</v>
      </c>
      <c r="H881">
        <v>175.2</v>
      </c>
      <c r="I881">
        <v>7.7892431933372297</v>
      </c>
      <c r="J881">
        <v>6.6438991104080802</v>
      </c>
      <c r="K881">
        <v>8.3087292792821597</v>
      </c>
    </row>
    <row r="882" spans="1:11" x14ac:dyDescent="0.55000000000000004">
      <c r="A882">
        <v>175.4</v>
      </c>
      <c r="B882">
        <v>3.1550877935331099</v>
      </c>
      <c r="C882">
        <v>2.0325833257416699</v>
      </c>
      <c r="D882">
        <v>3.1921856295717101</v>
      </c>
      <c r="H882">
        <v>175.4</v>
      </c>
      <c r="I882">
        <v>7.28497399310384</v>
      </c>
      <c r="J882">
        <v>6.9619179175465602</v>
      </c>
      <c r="K882">
        <v>8.4480019469546992</v>
      </c>
    </row>
    <row r="883" spans="1:11" x14ac:dyDescent="0.55000000000000004">
      <c r="A883">
        <v>175.6</v>
      </c>
      <c r="B883">
        <v>3.0359760296053002</v>
      </c>
      <c r="C883">
        <v>1.8743708174663101</v>
      </c>
      <c r="D883">
        <v>3.1859710936416099</v>
      </c>
      <c r="H883">
        <v>175.6</v>
      </c>
      <c r="I883">
        <v>7.4863232272987403</v>
      </c>
      <c r="J883">
        <v>7.8562800827068102</v>
      </c>
      <c r="K883">
        <v>8.6147457820403694</v>
      </c>
    </row>
    <row r="884" spans="1:11" x14ac:dyDescent="0.55000000000000004">
      <c r="A884">
        <v>175.8</v>
      </c>
      <c r="B884">
        <v>3.1470170389576402</v>
      </c>
      <c r="C884">
        <v>1.9850675084904399</v>
      </c>
      <c r="D884">
        <v>3.0877957305202202</v>
      </c>
      <c r="H884">
        <v>175.8</v>
      </c>
      <c r="I884">
        <v>7.4433215204758802</v>
      </c>
      <c r="J884">
        <v>7.9092239373436</v>
      </c>
      <c r="K884">
        <v>7.9082504033024099</v>
      </c>
    </row>
    <row r="885" spans="1:11" x14ac:dyDescent="0.55000000000000004">
      <c r="A885">
        <v>176</v>
      </c>
      <c r="B885">
        <v>3.11749283662656</v>
      </c>
      <c r="C885">
        <v>1.81807927879003</v>
      </c>
      <c r="D885">
        <v>3.2967878022844301</v>
      </c>
      <c r="H885">
        <v>176</v>
      </c>
      <c r="I885">
        <v>7.0337593050807801</v>
      </c>
      <c r="J885">
        <v>7.6834758280534796</v>
      </c>
      <c r="K885">
        <v>8.5503566583251001</v>
      </c>
    </row>
    <row r="886" spans="1:11" x14ac:dyDescent="0.55000000000000004">
      <c r="A886">
        <v>176.2</v>
      </c>
      <c r="B886">
        <v>3.1039054425546402</v>
      </c>
      <c r="C886">
        <v>1.8932229413417601</v>
      </c>
      <c r="D886">
        <v>3.43538542072708</v>
      </c>
      <c r="H886">
        <v>176.2</v>
      </c>
      <c r="I886">
        <v>7.3033329310950803</v>
      </c>
      <c r="J886">
        <v>8.4439145609351804</v>
      </c>
      <c r="K886">
        <v>8.3663495658282496</v>
      </c>
    </row>
    <row r="887" spans="1:11" x14ac:dyDescent="0.55000000000000004">
      <c r="A887">
        <v>176.4</v>
      </c>
      <c r="B887">
        <v>3.20829231547284</v>
      </c>
      <c r="C887">
        <v>2.0913475829522001</v>
      </c>
      <c r="D887">
        <v>3.2084520617574102</v>
      </c>
      <c r="H887">
        <v>176.4</v>
      </c>
      <c r="I887">
        <v>7.3208062267157104</v>
      </c>
      <c r="J887">
        <v>8.2871103806334894</v>
      </c>
      <c r="K887">
        <v>8.06437412893718</v>
      </c>
    </row>
    <row r="888" spans="1:11" x14ac:dyDescent="0.55000000000000004">
      <c r="A888">
        <v>176.6</v>
      </c>
      <c r="B888">
        <v>3.4604748069266602</v>
      </c>
      <c r="C888">
        <v>2.1024113708885199</v>
      </c>
      <c r="D888">
        <v>3.4706063050690101</v>
      </c>
      <c r="H888">
        <v>176.6</v>
      </c>
      <c r="I888">
        <v>7.1813558043725196</v>
      </c>
      <c r="J888">
        <v>7.8351586826442299</v>
      </c>
      <c r="K888">
        <v>8.4608838303644607</v>
      </c>
    </row>
    <row r="889" spans="1:11" x14ac:dyDescent="0.55000000000000004">
      <c r="A889">
        <v>176.8</v>
      </c>
      <c r="B889">
        <v>3.22246011508983</v>
      </c>
      <c r="C889">
        <v>2.02671832471473</v>
      </c>
      <c r="D889">
        <v>3.4194622431030202</v>
      </c>
      <c r="H889">
        <v>176.8</v>
      </c>
      <c r="I889">
        <v>7.39669030514297</v>
      </c>
      <c r="J889">
        <v>7.07391594420075</v>
      </c>
      <c r="K889">
        <v>8.7436009060234401</v>
      </c>
    </row>
    <row r="890" spans="1:11" x14ac:dyDescent="0.55000000000000004">
      <c r="A890">
        <v>177</v>
      </c>
      <c r="B890">
        <v>3.4701046025934001</v>
      </c>
      <c r="C890">
        <v>2.0437245816406899</v>
      </c>
      <c r="D890">
        <v>3.59778214620377</v>
      </c>
      <c r="H890">
        <v>177</v>
      </c>
      <c r="I890">
        <v>7.5301634103155903</v>
      </c>
      <c r="J890">
        <v>7.2486249375566603</v>
      </c>
      <c r="K890">
        <v>8.1329657254574599</v>
      </c>
    </row>
    <row r="891" spans="1:11" x14ac:dyDescent="0.55000000000000004">
      <c r="A891">
        <v>177.2</v>
      </c>
      <c r="B891">
        <v>3.2646139171405801</v>
      </c>
      <c r="C891">
        <v>1.95578255114385</v>
      </c>
      <c r="D891">
        <v>3.5707637704380999</v>
      </c>
      <c r="H891">
        <v>177.2</v>
      </c>
      <c r="I891">
        <v>7.135238167862</v>
      </c>
      <c r="J891">
        <v>7.2979533026961496</v>
      </c>
      <c r="K891">
        <v>8.3935979550902697</v>
      </c>
    </row>
    <row r="892" spans="1:11" x14ac:dyDescent="0.55000000000000004">
      <c r="A892">
        <v>177.4</v>
      </c>
      <c r="B892">
        <v>3.3706778605649999</v>
      </c>
      <c r="C892">
        <v>2.1728959429457899</v>
      </c>
      <c r="D892">
        <v>3.6660011880229</v>
      </c>
      <c r="H892">
        <v>177.4</v>
      </c>
      <c r="I892">
        <v>6.92724373363545</v>
      </c>
      <c r="J892">
        <v>5.94755370293014</v>
      </c>
      <c r="K892">
        <v>7.8495224538830204</v>
      </c>
    </row>
    <row r="893" spans="1:11" x14ac:dyDescent="0.55000000000000004">
      <c r="A893">
        <v>177.6</v>
      </c>
      <c r="B893">
        <v>3.23829582407238</v>
      </c>
      <c r="C893">
        <v>2.0575534590693998</v>
      </c>
      <c r="D893">
        <v>3.5398369001723902</v>
      </c>
      <c r="H893">
        <v>177.6</v>
      </c>
      <c r="I893">
        <v>5.9834660482578297</v>
      </c>
      <c r="J893">
        <v>6.8117242116716801</v>
      </c>
      <c r="K893">
        <v>7.3160447557401902</v>
      </c>
    </row>
    <row r="894" spans="1:11" x14ac:dyDescent="0.55000000000000004">
      <c r="A894">
        <v>177.8</v>
      </c>
      <c r="B894">
        <v>3.26602616780775</v>
      </c>
      <c r="C894">
        <v>1.87184449668115</v>
      </c>
      <c r="D894">
        <v>3.3974696915132601</v>
      </c>
      <c r="H894">
        <v>177.8</v>
      </c>
      <c r="I894">
        <v>7.1723937604948498</v>
      </c>
      <c r="J894">
        <v>5.4735640991266603</v>
      </c>
      <c r="K894">
        <v>7.3272961564252297</v>
      </c>
    </row>
    <row r="895" spans="1:11" x14ac:dyDescent="0.55000000000000004">
      <c r="A895">
        <v>178</v>
      </c>
      <c r="B895">
        <v>3.4354872920828798</v>
      </c>
      <c r="C895">
        <v>1.8442514664401599</v>
      </c>
      <c r="D895">
        <v>3.3850192736992</v>
      </c>
      <c r="H895">
        <v>178</v>
      </c>
      <c r="I895">
        <v>5.6014311393042897</v>
      </c>
      <c r="J895">
        <v>5.6063807928160303</v>
      </c>
      <c r="K895">
        <v>7.8633250118192803</v>
      </c>
    </row>
    <row r="896" spans="1:11" x14ac:dyDescent="0.55000000000000004">
      <c r="A896">
        <v>178.2</v>
      </c>
      <c r="B896">
        <v>3.4716271431675998</v>
      </c>
      <c r="C896">
        <v>1.89244330284947</v>
      </c>
      <c r="D896">
        <v>3.5835873465852002</v>
      </c>
      <c r="H896">
        <v>178.2</v>
      </c>
      <c r="I896">
        <v>5.9699529452580196</v>
      </c>
      <c r="J896">
        <v>5.3802385778488304</v>
      </c>
      <c r="K896">
        <v>7.2325283725043601</v>
      </c>
    </row>
    <row r="897" spans="1:11" x14ac:dyDescent="0.55000000000000004">
      <c r="A897">
        <v>178.4</v>
      </c>
      <c r="B897">
        <v>3.5418015909540199</v>
      </c>
      <c r="C897">
        <v>2.0083455177284799</v>
      </c>
      <c r="D897">
        <v>3.61044713909719</v>
      </c>
      <c r="H897">
        <v>178.4</v>
      </c>
      <c r="I897">
        <v>5.4756509390328798</v>
      </c>
      <c r="J897">
        <v>5.3842003191007999</v>
      </c>
      <c r="K897">
        <v>7.4227152762587698</v>
      </c>
    </row>
    <row r="898" spans="1:11" x14ac:dyDescent="0.55000000000000004">
      <c r="A898">
        <v>178.6</v>
      </c>
      <c r="B898">
        <v>3.3439290497748102</v>
      </c>
      <c r="C898">
        <v>1.7651960197947001</v>
      </c>
      <c r="D898">
        <v>3.4374641387382701</v>
      </c>
      <c r="H898">
        <v>178.6</v>
      </c>
      <c r="I898">
        <v>5.6414001686567099</v>
      </c>
      <c r="J898">
        <v>5.2952140221963697</v>
      </c>
      <c r="K898">
        <v>6.9924241610143198</v>
      </c>
    </row>
    <row r="899" spans="1:11" x14ac:dyDescent="0.55000000000000004">
      <c r="A899">
        <v>178.8</v>
      </c>
      <c r="B899">
        <v>3.04133485246687</v>
      </c>
      <c r="C899">
        <v>1.9476480289740301</v>
      </c>
      <c r="D899">
        <v>3.4976608822814002</v>
      </c>
      <c r="H899">
        <v>178.8</v>
      </c>
      <c r="I899">
        <v>6.6072794050178096</v>
      </c>
      <c r="J899">
        <v>5.6514287218846002</v>
      </c>
      <c r="K899">
        <v>7.2404907347164897</v>
      </c>
    </row>
    <row r="900" spans="1:11" x14ac:dyDescent="0.55000000000000004">
      <c r="A900">
        <v>179</v>
      </c>
      <c r="B900">
        <v>2.8142631465156001</v>
      </c>
      <c r="C900">
        <v>1.98656721961353</v>
      </c>
      <c r="D900">
        <v>3.5763470125196899</v>
      </c>
      <c r="H900">
        <v>179</v>
      </c>
      <c r="I900">
        <v>6.1961804067988098</v>
      </c>
      <c r="J900">
        <v>6.3676163010829701</v>
      </c>
      <c r="K900">
        <v>8.0375203851822405</v>
      </c>
    </row>
    <row r="901" spans="1:11" x14ac:dyDescent="0.55000000000000004">
      <c r="A901">
        <v>179.2</v>
      </c>
      <c r="B901">
        <v>3.1339000518039302</v>
      </c>
      <c r="C901">
        <v>1.7721174411779099</v>
      </c>
      <c r="D901">
        <v>3.4393029563356601</v>
      </c>
      <c r="H901">
        <v>179.2</v>
      </c>
      <c r="I901">
        <v>5.6803969236052403</v>
      </c>
      <c r="J901">
        <v>6.4392869851714298</v>
      </c>
      <c r="K901">
        <v>7.5566598246104801</v>
      </c>
    </row>
    <row r="902" spans="1:11" x14ac:dyDescent="0.55000000000000004">
      <c r="A902">
        <v>179.4</v>
      </c>
      <c r="B902">
        <v>3.1886674677794402</v>
      </c>
      <c r="C902">
        <v>1.75838295450398</v>
      </c>
      <c r="D902">
        <v>3.2948180416822499</v>
      </c>
      <c r="H902">
        <v>179.4</v>
      </c>
      <c r="I902">
        <v>5.2627302457912801</v>
      </c>
      <c r="J902">
        <v>6.1921378115430299</v>
      </c>
      <c r="K902">
        <v>7.5814564930994202</v>
      </c>
    </row>
    <row r="903" spans="1:11" x14ac:dyDescent="0.55000000000000004">
      <c r="A903">
        <v>179.6</v>
      </c>
      <c r="B903">
        <v>3.34103994342472</v>
      </c>
      <c r="C903">
        <v>1.81632543303398</v>
      </c>
      <c r="D903">
        <v>3.30766463474755</v>
      </c>
      <c r="H903">
        <v>179.6</v>
      </c>
      <c r="I903">
        <v>6.0031102382934796</v>
      </c>
      <c r="J903">
        <v>6.38131535865974</v>
      </c>
      <c r="K903">
        <v>7.7086338899988798</v>
      </c>
    </row>
    <row r="904" spans="1:11" x14ac:dyDescent="0.55000000000000004">
      <c r="A904">
        <v>179.8</v>
      </c>
      <c r="B904">
        <v>3.2074457596363901</v>
      </c>
      <c r="C904">
        <v>1.6910684176995201</v>
      </c>
      <c r="D904">
        <v>3.3932420686143199</v>
      </c>
      <c r="H904">
        <v>179.8</v>
      </c>
      <c r="I904">
        <v>5.1224572777404003</v>
      </c>
      <c r="J904">
        <v>5.4121373846952601</v>
      </c>
      <c r="K904">
        <v>7.91094472480638</v>
      </c>
    </row>
    <row r="905" spans="1:11" x14ac:dyDescent="0.55000000000000004">
      <c r="A905">
        <v>180</v>
      </c>
      <c r="B905">
        <v>3.5809514261466999</v>
      </c>
      <c r="C905">
        <v>1.8059527235560799</v>
      </c>
      <c r="D905">
        <v>3.5197673879553402</v>
      </c>
      <c r="H905">
        <v>180</v>
      </c>
      <c r="I905">
        <v>5.4806891942667297</v>
      </c>
      <c r="J905">
        <v>6.2265222622442202</v>
      </c>
      <c r="K905">
        <v>8.1601356088853301</v>
      </c>
    </row>
    <row r="906" spans="1:11" x14ac:dyDescent="0.55000000000000004">
      <c r="A906">
        <v>180.2</v>
      </c>
      <c r="B906">
        <v>3.4183627839165198</v>
      </c>
      <c r="C906">
        <v>1.82985152462247</v>
      </c>
      <c r="D906">
        <v>3.3815835803232002</v>
      </c>
      <c r="H906">
        <v>180.2</v>
      </c>
      <c r="I906">
        <v>5.4548618319322202</v>
      </c>
      <c r="J906">
        <v>6.2296715642800198</v>
      </c>
      <c r="K906">
        <v>8.6544489855283402</v>
      </c>
    </row>
    <row r="907" spans="1:11" x14ac:dyDescent="0.55000000000000004">
      <c r="A907">
        <v>180.4</v>
      </c>
      <c r="B907">
        <v>3.1210543871246199</v>
      </c>
      <c r="C907">
        <v>2.0834397542595999</v>
      </c>
      <c r="D907">
        <v>3.2967326348429</v>
      </c>
      <c r="H907">
        <v>180.4</v>
      </c>
      <c r="I907">
        <v>5.6351576377762003</v>
      </c>
      <c r="J907">
        <v>6.5422972774761403</v>
      </c>
      <c r="K907">
        <v>7.7741670873045496</v>
      </c>
    </row>
    <row r="908" spans="1:11" x14ac:dyDescent="0.55000000000000004">
      <c r="A908">
        <v>180.6</v>
      </c>
      <c r="B908">
        <v>3.0547707339724202</v>
      </c>
      <c r="C908">
        <v>2.1266589656914401</v>
      </c>
      <c r="D908">
        <v>3.38568858305903</v>
      </c>
      <c r="H908">
        <v>180.6</v>
      </c>
      <c r="I908">
        <v>5.2358239709049803</v>
      </c>
      <c r="J908">
        <v>6.7406510845326997</v>
      </c>
      <c r="K908">
        <v>7.6301295868902299</v>
      </c>
    </row>
    <row r="909" spans="1:11" x14ac:dyDescent="0.55000000000000004">
      <c r="A909">
        <v>180.8</v>
      </c>
      <c r="B909">
        <v>3.029667335898</v>
      </c>
      <c r="C909">
        <v>1.9017245891286001</v>
      </c>
      <c r="D909">
        <v>3.2910786637378102</v>
      </c>
      <c r="H909">
        <v>180.8</v>
      </c>
      <c r="I909">
        <v>5.2759206567965098</v>
      </c>
      <c r="J909">
        <v>6.6319478194219004</v>
      </c>
      <c r="K909">
        <v>8.5845370238538798</v>
      </c>
    </row>
    <row r="910" spans="1:11" x14ac:dyDescent="0.55000000000000004">
      <c r="A910">
        <v>181</v>
      </c>
      <c r="B910">
        <v>3.0092020683285199</v>
      </c>
      <c r="C910">
        <v>2.26711979137507</v>
      </c>
      <c r="D910">
        <v>3.3215579038503802</v>
      </c>
      <c r="H910">
        <v>181</v>
      </c>
      <c r="I910">
        <v>4.3568404986311</v>
      </c>
      <c r="J910">
        <v>6.4283462134110003</v>
      </c>
      <c r="K910">
        <v>8.2553158666301503</v>
      </c>
    </row>
    <row r="911" spans="1:11" x14ac:dyDescent="0.55000000000000004">
      <c r="A911">
        <v>181.2</v>
      </c>
      <c r="B911">
        <v>3.1517949903375402</v>
      </c>
      <c r="C911">
        <v>2.0371599062537</v>
      </c>
      <c r="D911">
        <v>3.2475767233031898</v>
      </c>
      <c r="H911">
        <v>181.2</v>
      </c>
      <c r="I911">
        <v>4.77870266967121</v>
      </c>
      <c r="J911">
        <v>6.4947198705569704</v>
      </c>
      <c r="K911">
        <v>8.9010596543097993</v>
      </c>
    </row>
    <row r="912" spans="1:11" x14ac:dyDescent="0.55000000000000004">
      <c r="A912">
        <v>181.4</v>
      </c>
      <c r="B912">
        <v>3.0131192695194802</v>
      </c>
      <c r="C912">
        <v>2.0421317515117998</v>
      </c>
      <c r="D912">
        <v>3.27146666307724</v>
      </c>
      <c r="H912">
        <v>181.4</v>
      </c>
      <c r="I912">
        <v>4.8697191004521603</v>
      </c>
      <c r="J912">
        <v>6.0489699844271003</v>
      </c>
      <c r="K912">
        <v>8.2825745367604302</v>
      </c>
    </row>
    <row r="913" spans="1:11" x14ac:dyDescent="0.55000000000000004">
      <c r="A913">
        <v>181.6</v>
      </c>
      <c r="B913">
        <v>2.88030103524224</v>
      </c>
      <c r="C913">
        <v>2.0965259886848502</v>
      </c>
      <c r="D913">
        <v>3.15565612691509</v>
      </c>
      <c r="H913">
        <v>181.6</v>
      </c>
      <c r="I913">
        <v>4.4524188399500799</v>
      </c>
      <c r="J913">
        <v>5.5648290007396302</v>
      </c>
      <c r="K913">
        <v>7.8083518519756101</v>
      </c>
    </row>
    <row r="914" spans="1:11" x14ac:dyDescent="0.55000000000000004">
      <c r="A914">
        <v>181.8</v>
      </c>
      <c r="B914">
        <v>3.4401605640334401</v>
      </c>
      <c r="C914">
        <v>2.17718916817907</v>
      </c>
      <c r="D914">
        <v>3.30458062404582</v>
      </c>
      <c r="H914">
        <v>181.8</v>
      </c>
      <c r="I914">
        <v>4.7845665035936298</v>
      </c>
      <c r="J914">
        <v>5.7950026335187204</v>
      </c>
      <c r="K914">
        <v>8.4256287207461291</v>
      </c>
    </row>
    <row r="915" spans="1:11" x14ac:dyDescent="0.55000000000000004">
      <c r="A915">
        <v>182</v>
      </c>
      <c r="B915">
        <v>3.1275550945231498</v>
      </c>
      <c r="C915">
        <v>2.1421951090529499</v>
      </c>
      <c r="D915">
        <v>3.30260239066638</v>
      </c>
      <c r="H915">
        <v>182</v>
      </c>
      <c r="I915">
        <v>4.7367904429597303</v>
      </c>
      <c r="J915">
        <v>6.10048154990697</v>
      </c>
      <c r="K915">
        <v>8.2477175774690394</v>
      </c>
    </row>
    <row r="916" spans="1:11" x14ac:dyDescent="0.55000000000000004">
      <c r="A916">
        <v>182.2</v>
      </c>
      <c r="B916">
        <v>3.0831596805846</v>
      </c>
      <c r="C916">
        <v>2.21921493409927</v>
      </c>
      <c r="D916">
        <v>3.24417611940002</v>
      </c>
      <c r="H916">
        <v>182.2</v>
      </c>
      <c r="I916">
        <v>5.0119991107811099</v>
      </c>
      <c r="J916">
        <v>7.4744649570104</v>
      </c>
      <c r="K916">
        <v>7.6010719437470398</v>
      </c>
    </row>
    <row r="917" spans="1:11" x14ac:dyDescent="0.55000000000000004">
      <c r="A917">
        <v>182.4</v>
      </c>
      <c r="B917">
        <v>3.33618168079943</v>
      </c>
      <c r="C917">
        <v>2.0993520334179001</v>
      </c>
      <c r="D917">
        <v>3.4144014002716201</v>
      </c>
      <c r="H917">
        <v>182.4</v>
      </c>
      <c r="I917">
        <v>4.92711719482985</v>
      </c>
      <c r="J917">
        <v>6.6105631266575404</v>
      </c>
      <c r="K917">
        <v>7.9429298868280602</v>
      </c>
    </row>
    <row r="918" spans="1:11" x14ac:dyDescent="0.55000000000000004">
      <c r="A918">
        <v>182.6</v>
      </c>
      <c r="B918">
        <v>3.1642666195587101</v>
      </c>
      <c r="C918">
        <v>2.3130686195797101</v>
      </c>
      <c r="D918">
        <v>3.5951459063772502</v>
      </c>
      <c r="H918">
        <v>182.6</v>
      </c>
      <c r="I918">
        <v>4.9990681886086596</v>
      </c>
      <c r="J918">
        <v>7.1673789809711499</v>
      </c>
      <c r="K918">
        <v>7.7355117505662001</v>
      </c>
    </row>
    <row r="919" spans="1:11" x14ac:dyDescent="0.55000000000000004">
      <c r="A919">
        <v>182.8</v>
      </c>
      <c r="B919">
        <v>3.1785474511344498</v>
      </c>
      <c r="C919">
        <v>2.0170786731438799</v>
      </c>
      <c r="D919">
        <v>3.5414852921131401</v>
      </c>
      <c r="H919">
        <v>182.8</v>
      </c>
      <c r="I919">
        <v>5.8802170713728703</v>
      </c>
      <c r="J919">
        <v>5.80942890463316</v>
      </c>
      <c r="K919">
        <v>7.9740055552702698</v>
      </c>
    </row>
    <row r="920" spans="1:11" x14ac:dyDescent="0.55000000000000004">
      <c r="A920">
        <v>183</v>
      </c>
      <c r="B920">
        <v>2.7988809612886598</v>
      </c>
      <c r="C920">
        <v>2.07963255298748</v>
      </c>
      <c r="D920">
        <v>3.5388495631931201</v>
      </c>
      <c r="H920">
        <v>183</v>
      </c>
      <c r="I920">
        <v>6.1191533663218598</v>
      </c>
      <c r="J920">
        <v>5.51021008330817</v>
      </c>
      <c r="K920">
        <v>8.17659698350705</v>
      </c>
    </row>
    <row r="921" spans="1:11" x14ac:dyDescent="0.55000000000000004">
      <c r="A921">
        <v>183.2</v>
      </c>
      <c r="B921">
        <v>3.1978850956563298</v>
      </c>
      <c r="C921">
        <v>1.9475040929271501</v>
      </c>
      <c r="D921">
        <v>3.5039397802408199</v>
      </c>
      <c r="H921">
        <v>183.2</v>
      </c>
      <c r="I921">
        <v>5.3890009371471299</v>
      </c>
      <c r="J921">
        <v>5.6159284169207302</v>
      </c>
      <c r="K921">
        <v>7.79445615018333</v>
      </c>
    </row>
    <row r="922" spans="1:11" x14ac:dyDescent="0.55000000000000004">
      <c r="A922">
        <v>183.4</v>
      </c>
      <c r="B922">
        <v>3.30209459707085</v>
      </c>
      <c r="C922">
        <v>1.9164285731301001</v>
      </c>
      <c r="D922">
        <v>3.34829313459444</v>
      </c>
      <c r="H922">
        <v>183.4</v>
      </c>
      <c r="I922">
        <v>5.6491530778732804</v>
      </c>
      <c r="J922">
        <v>5.2286131905663398</v>
      </c>
      <c r="K922">
        <v>8.3633551235137293</v>
      </c>
    </row>
    <row r="923" spans="1:11" x14ac:dyDescent="0.55000000000000004">
      <c r="A923">
        <v>183.6</v>
      </c>
      <c r="B923">
        <v>3.4755538684568199</v>
      </c>
      <c r="C923">
        <v>1.6407511386868801</v>
      </c>
      <c r="D923">
        <v>3.1264040912606101</v>
      </c>
      <c r="H923">
        <v>183.6</v>
      </c>
      <c r="I923">
        <v>5.8537297417629599</v>
      </c>
      <c r="J923">
        <v>5.2022011795886201</v>
      </c>
      <c r="K923">
        <v>8.3743551788220891</v>
      </c>
    </row>
    <row r="924" spans="1:11" x14ac:dyDescent="0.55000000000000004">
      <c r="A924">
        <v>183.8</v>
      </c>
      <c r="B924">
        <v>3.65525042752166</v>
      </c>
      <c r="C924">
        <v>1.8947741349830101</v>
      </c>
      <c r="D924">
        <v>3.2879501709442298</v>
      </c>
      <c r="H924">
        <v>183.8</v>
      </c>
      <c r="I924">
        <v>5.7208660400846698</v>
      </c>
      <c r="J924">
        <v>5.6166771716788899</v>
      </c>
      <c r="K924">
        <v>8.3338063498992696</v>
      </c>
    </row>
    <row r="925" spans="1:11" x14ac:dyDescent="0.55000000000000004">
      <c r="A925">
        <v>184</v>
      </c>
      <c r="B925">
        <v>3.5798123985863999</v>
      </c>
      <c r="C925">
        <v>1.9678320026198599</v>
      </c>
      <c r="D925">
        <v>3.33449020452389</v>
      </c>
      <c r="H925">
        <v>184</v>
      </c>
      <c r="I925">
        <v>5.9783868007857599</v>
      </c>
      <c r="J925">
        <v>5.4490474570998702</v>
      </c>
      <c r="K925">
        <v>8.4398600109972008</v>
      </c>
    </row>
    <row r="926" spans="1:11" x14ac:dyDescent="0.55000000000000004">
      <c r="A926">
        <v>184.2</v>
      </c>
      <c r="B926">
        <v>3.5871376632577299</v>
      </c>
      <c r="C926">
        <v>1.8928777201403899</v>
      </c>
      <c r="D926">
        <v>3.2762096416467399</v>
      </c>
      <c r="H926">
        <v>184.2</v>
      </c>
      <c r="I926">
        <v>5.9017419957856596</v>
      </c>
      <c r="J926">
        <v>6.4520514161209297</v>
      </c>
      <c r="K926">
        <v>7.93478907439028</v>
      </c>
    </row>
    <row r="927" spans="1:11" x14ac:dyDescent="0.55000000000000004">
      <c r="A927">
        <v>184.4</v>
      </c>
      <c r="B927">
        <v>3.5466589401427999</v>
      </c>
      <c r="C927">
        <v>1.8307425332781999</v>
      </c>
      <c r="D927">
        <v>3.44172967635697</v>
      </c>
      <c r="H927">
        <v>184.4</v>
      </c>
      <c r="I927">
        <v>6.0045821502103696</v>
      </c>
      <c r="J927">
        <v>5.3031249044038802</v>
      </c>
      <c r="K927">
        <v>8.04813289414931</v>
      </c>
    </row>
    <row r="928" spans="1:11" x14ac:dyDescent="0.55000000000000004">
      <c r="A928">
        <v>184.6</v>
      </c>
      <c r="B928">
        <v>3.49637224400727</v>
      </c>
      <c r="C928">
        <v>1.8929311671475699</v>
      </c>
      <c r="D928">
        <v>3.388675329981</v>
      </c>
      <c r="H928">
        <v>184.6</v>
      </c>
      <c r="I928">
        <v>6.0415602675708602</v>
      </c>
      <c r="J928">
        <v>6.5285698418556199</v>
      </c>
      <c r="K928">
        <v>8.5449873297602092</v>
      </c>
    </row>
    <row r="929" spans="1:11" x14ac:dyDescent="0.55000000000000004">
      <c r="A929">
        <v>184.8</v>
      </c>
      <c r="B929">
        <v>3.5102591002868202</v>
      </c>
      <c r="C929">
        <v>1.8451251291292201</v>
      </c>
      <c r="D929">
        <v>3.3047351024854499</v>
      </c>
      <c r="H929">
        <v>184.8</v>
      </c>
      <c r="I929">
        <v>5.9567903850824404</v>
      </c>
      <c r="J929">
        <v>7.3469106348626898</v>
      </c>
      <c r="K929">
        <v>8.1193877554144294</v>
      </c>
    </row>
    <row r="930" spans="1:11" x14ac:dyDescent="0.55000000000000004">
      <c r="A930">
        <v>185</v>
      </c>
      <c r="B930">
        <v>4.1913326787158898</v>
      </c>
      <c r="C930">
        <v>1.8077754935488199</v>
      </c>
      <c r="D930">
        <v>3.5171382763626098</v>
      </c>
      <c r="H930">
        <v>185</v>
      </c>
      <c r="I930">
        <v>5.9265015126658103</v>
      </c>
      <c r="J930">
        <v>6.4581798719284702</v>
      </c>
      <c r="K930">
        <v>8.4072141572268801</v>
      </c>
    </row>
    <row r="931" spans="1:11" x14ac:dyDescent="0.55000000000000004">
      <c r="A931">
        <v>185.2</v>
      </c>
      <c r="B931">
        <v>3.9421098253495299</v>
      </c>
      <c r="C931">
        <v>1.86778644854298</v>
      </c>
      <c r="D931">
        <v>3.48275374874975</v>
      </c>
      <c r="H931">
        <v>185.2</v>
      </c>
      <c r="I931">
        <v>5.8694342913542004</v>
      </c>
      <c r="J931">
        <v>7.9775354362969004</v>
      </c>
      <c r="K931">
        <v>8.5101611513305109</v>
      </c>
    </row>
    <row r="932" spans="1:11" x14ac:dyDescent="0.55000000000000004">
      <c r="A932">
        <v>185.4</v>
      </c>
      <c r="B932">
        <v>3.8610845683989199</v>
      </c>
      <c r="C932">
        <v>1.8084994829809999</v>
      </c>
      <c r="D932">
        <v>3.34860612490179</v>
      </c>
      <c r="H932">
        <v>185.4</v>
      </c>
      <c r="I932">
        <v>5.8932893502010497</v>
      </c>
      <c r="J932">
        <v>6.8255571816848599</v>
      </c>
      <c r="K932">
        <v>8.4631231340099902</v>
      </c>
    </row>
    <row r="933" spans="1:11" x14ac:dyDescent="0.55000000000000004">
      <c r="A933">
        <v>185.6</v>
      </c>
      <c r="B933">
        <v>4.1714740424015702</v>
      </c>
      <c r="C933">
        <v>1.8453707449897501</v>
      </c>
      <c r="D933">
        <v>3.4685296988318801</v>
      </c>
      <c r="H933">
        <v>185.6</v>
      </c>
      <c r="I933">
        <v>5.4478819956245497</v>
      </c>
      <c r="J933">
        <v>5.9796065575301798</v>
      </c>
      <c r="K933">
        <v>8.8124305487763106</v>
      </c>
    </row>
    <row r="934" spans="1:11" x14ac:dyDescent="0.55000000000000004">
      <c r="A934">
        <v>185.8</v>
      </c>
      <c r="B934">
        <v>3.6720186723110402</v>
      </c>
      <c r="C934">
        <v>1.79844983868814</v>
      </c>
      <c r="D934">
        <v>3.3789717971036501</v>
      </c>
      <c r="H934">
        <v>185.8</v>
      </c>
      <c r="I934">
        <v>6.1684842848048103</v>
      </c>
      <c r="J934">
        <v>6.48211070535109</v>
      </c>
      <c r="K934">
        <v>8.5273859239120906</v>
      </c>
    </row>
    <row r="935" spans="1:11" x14ac:dyDescent="0.55000000000000004">
      <c r="A935">
        <v>186</v>
      </c>
      <c r="B935">
        <v>3.6663056340440798</v>
      </c>
      <c r="C935">
        <v>1.73146995711813</v>
      </c>
      <c r="D935">
        <v>3.1727881616090401</v>
      </c>
      <c r="H935">
        <v>186</v>
      </c>
      <c r="I935">
        <v>5.9134005767309201</v>
      </c>
      <c r="J935">
        <v>5.9055781841015103</v>
      </c>
      <c r="K935">
        <v>8.18778385651947</v>
      </c>
    </row>
    <row r="936" spans="1:11" x14ac:dyDescent="0.55000000000000004">
      <c r="A936">
        <v>186.2</v>
      </c>
      <c r="B936">
        <v>3.5252606603561301</v>
      </c>
      <c r="C936">
        <v>1.82867694918018</v>
      </c>
      <c r="D936">
        <v>3.2847589515568201</v>
      </c>
      <c r="H936">
        <v>186.2</v>
      </c>
      <c r="I936">
        <v>5.0625609121650097</v>
      </c>
      <c r="J936">
        <v>7.01228243884752</v>
      </c>
      <c r="K936">
        <v>8.2277093304938997</v>
      </c>
    </row>
    <row r="937" spans="1:11" x14ac:dyDescent="0.55000000000000004">
      <c r="A937">
        <v>186.4</v>
      </c>
      <c r="B937">
        <v>3.5199917653742601</v>
      </c>
      <c r="C937">
        <v>1.6753509335186001</v>
      </c>
      <c r="D937">
        <v>3.16759170383953</v>
      </c>
      <c r="H937">
        <v>186.4</v>
      </c>
      <c r="I937">
        <v>5.6676558920168301</v>
      </c>
      <c r="J937">
        <v>6.4901901054131299</v>
      </c>
      <c r="K937">
        <v>8.3350018087313007</v>
      </c>
    </row>
    <row r="938" spans="1:11" x14ac:dyDescent="0.55000000000000004">
      <c r="A938">
        <v>186.6</v>
      </c>
      <c r="B938">
        <v>3.4765998205735098</v>
      </c>
      <c r="C938">
        <v>1.75167918972484</v>
      </c>
      <c r="D938">
        <v>3.2929277366139398</v>
      </c>
      <c r="H938">
        <v>186.6</v>
      </c>
      <c r="I938">
        <v>4.8793282898800898</v>
      </c>
      <c r="J938">
        <v>6.6500425602456303</v>
      </c>
      <c r="K938">
        <v>7.3477717555204496</v>
      </c>
    </row>
    <row r="939" spans="1:11" x14ac:dyDescent="0.55000000000000004">
      <c r="A939">
        <v>186.8</v>
      </c>
      <c r="B939">
        <v>3.5065836403780901</v>
      </c>
      <c r="C939">
        <v>1.8271763604568201</v>
      </c>
      <c r="D939">
        <v>3.0860191534998598</v>
      </c>
      <c r="H939">
        <v>186.8</v>
      </c>
      <c r="I939">
        <v>6.07919516556621</v>
      </c>
      <c r="J939">
        <v>6.6138854891803298</v>
      </c>
      <c r="K939">
        <v>7.4082321302367999</v>
      </c>
    </row>
    <row r="940" spans="1:11" x14ac:dyDescent="0.55000000000000004">
      <c r="A940">
        <v>187</v>
      </c>
      <c r="B940">
        <v>3.4423642832572998</v>
      </c>
      <c r="C940">
        <v>1.7926305246913801</v>
      </c>
      <c r="D940">
        <v>3.1475641962749399</v>
      </c>
      <c r="H940">
        <v>187</v>
      </c>
      <c r="I940">
        <v>5.9268409769176396</v>
      </c>
      <c r="J940">
        <v>6.5233445099119898</v>
      </c>
      <c r="K940">
        <v>6.8803173320602804</v>
      </c>
    </row>
    <row r="941" spans="1:11" x14ac:dyDescent="0.55000000000000004">
      <c r="A941">
        <v>187.2</v>
      </c>
      <c r="B941">
        <v>3.67935862837769</v>
      </c>
      <c r="C941">
        <v>2.0490547132464298</v>
      </c>
      <c r="D941">
        <v>3.1694758212943999</v>
      </c>
      <c r="H941">
        <v>187.2</v>
      </c>
      <c r="I941">
        <v>5.7541900314241401</v>
      </c>
      <c r="J941">
        <v>7.4181026902278502</v>
      </c>
      <c r="K941">
        <v>7.1541574302919502</v>
      </c>
    </row>
    <row r="942" spans="1:11" x14ac:dyDescent="0.55000000000000004">
      <c r="A942">
        <v>187.4</v>
      </c>
      <c r="B942">
        <v>3.5975554304886002</v>
      </c>
      <c r="C942">
        <v>1.9053297411649801</v>
      </c>
      <c r="D942">
        <v>3.1134584387347699</v>
      </c>
      <c r="H942">
        <v>187.4</v>
      </c>
      <c r="I942">
        <v>5.9848462707865497</v>
      </c>
      <c r="J942">
        <v>7.0922496493056197</v>
      </c>
      <c r="K942">
        <v>7.4604411746237398</v>
      </c>
    </row>
    <row r="943" spans="1:11" x14ac:dyDescent="0.55000000000000004">
      <c r="A943">
        <v>187.6</v>
      </c>
      <c r="B943">
        <v>3.96705470939825</v>
      </c>
      <c r="C943">
        <v>2.0102084254556001</v>
      </c>
      <c r="D943">
        <v>3.15526376318673</v>
      </c>
      <c r="H943">
        <v>187.6</v>
      </c>
      <c r="I943">
        <v>6.0514343682288096</v>
      </c>
      <c r="J943">
        <v>6.7221751139540604</v>
      </c>
      <c r="K943">
        <v>7.0309693004326101</v>
      </c>
    </row>
    <row r="944" spans="1:11" x14ac:dyDescent="0.55000000000000004">
      <c r="A944">
        <v>187.8</v>
      </c>
      <c r="B944">
        <v>4.2859498387607298</v>
      </c>
      <c r="C944">
        <v>1.8342272129380199</v>
      </c>
      <c r="D944">
        <v>3.06634741833596</v>
      </c>
      <c r="H944">
        <v>187.8</v>
      </c>
      <c r="I944">
        <v>5.6653791752108704</v>
      </c>
      <c r="J944">
        <v>7.5815542364853199</v>
      </c>
      <c r="K944">
        <v>6.7820401283460203</v>
      </c>
    </row>
    <row r="945" spans="1:11" x14ac:dyDescent="0.55000000000000004">
      <c r="A945">
        <v>188</v>
      </c>
      <c r="B945">
        <v>3.9066340539175299</v>
      </c>
      <c r="C945">
        <v>1.8263436637644901</v>
      </c>
      <c r="D945">
        <v>2.90905303547602</v>
      </c>
      <c r="H945">
        <v>188</v>
      </c>
      <c r="I945">
        <v>6.22791949424247</v>
      </c>
      <c r="J945">
        <v>8.9297068158019801</v>
      </c>
      <c r="K945">
        <v>7.73222557973323</v>
      </c>
    </row>
    <row r="946" spans="1:11" x14ac:dyDescent="0.55000000000000004">
      <c r="A946">
        <v>188.2</v>
      </c>
      <c r="B946">
        <v>3.6874746770355999</v>
      </c>
      <c r="C946">
        <v>1.9035028640911</v>
      </c>
      <c r="D946">
        <v>3.0280096240318199</v>
      </c>
      <c r="H946">
        <v>188.2</v>
      </c>
      <c r="I946">
        <v>6.2247689113568399</v>
      </c>
      <c r="J946">
        <v>7.8959512619405396</v>
      </c>
      <c r="K946">
        <v>7.0857499606545904</v>
      </c>
    </row>
    <row r="947" spans="1:11" x14ac:dyDescent="0.55000000000000004">
      <c r="A947">
        <v>188.4</v>
      </c>
      <c r="B947">
        <v>3.9383123240470201</v>
      </c>
      <c r="C947">
        <v>1.8030769569830201</v>
      </c>
      <c r="D947">
        <v>2.9400067277022299</v>
      </c>
      <c r="H947">
        <v>188.4</v>
      </c>
      <c r="I947">
        <v>6.1948863697879597</v>
      </c>
      <c r="J947">
        <v>6.8787422440857204</v>
      </c>
      <c r="K947">
        <v>7.7209708745524201</v>
      </c>
    </row>
    <row r="948" spans="1:11" x14ac:dyDescent="0.55000000000000004">
      <c r="A948">
        <v>188.6</v>
      </c>
      <c r="B948">
        <v>3.8546222578763598</v>
      </c>
      <c r="C948">
        <v>1.6997434564879701</v>
      </c>
      <c r="D948">
        <v>2.9090092411442598</v>
      </c>
      <c r="H948">
        <v>188.6</v>
      </c>
      <c r="I948">
        <v>4.6790730281387702</v>
      </c>
      <c r="J948">
        <v>5.83738418882744</v>
      </c>
      <c r="K948">
        <v>7.6437869997688104</v>
      </c>
    </row>
    <row r="949" spans="1:11" x14ac:dyDescent="0.55000000000000004">
      <c r="A949">
        <v>188.8</v>
      </c>
      <c r="B949">
        <v>3.5662944542778798</v>
      </c>
      <c r="C949">
        <v>1.6197692815026801</v>
      </c>
      <c r="D949">
        <v>2.94799241872827</v>
      </c>
      <c r="H949">
        <v>188.8</v>
      </c>
      <c r="I949">
        <v>4.10236035929747</v>
      </c>
      <c r="J949">
        <v>6.3918372251955002</v>
      </c>
      <c r="K949">
        <v>7.6021908491346304</v>
      </c>
    </row>
    <row r="950" spans="1:11" x14ac:dyDescent="0.55000000000000004">
      <c r="A950">
        <v>189</v>
      </c>
      <c r="B950">
        <v>3.7449281559706602</v>
      </c>
      <c r="C950">
        <v>1.6506136962834299</v>
      </c>
      <c r="D950">
        <v>3.0608494804206701</v>
      </c>
      <c r="H950">
        <v>189</v>
      </c>
      <c r="I950">
        <v>5.7564087401954103</v>
      </c>
      <c r="J950">
        <v>6.30455829906938</v>
      </c>
      <c r="K950">
        <v>7.6751112157357104</v>
      </c>
    </row>
    <row r="951" spans="1:11" x14ac:dyDescent="0.55000000000000004">
      <c r="A951">
        <v>189.2</v>
      </c>
      <c r="B951">
        <v>3.65118281298854</v>
      </c>
      <c r="C951">
        <v>1.68857115005974</v>
      </c>
      <c r="D951">
        <v>2.9236414862947702</v>
      </c>
      <c r="H951">
        <v>189.2</v>
      </c>
      <c r="I951">
        <v>5.2988241271819598</v>
      </c>
      <c r="J951">
        <v>6.0776272676288903</v>
      </c>
      <c r="K951">
        <v>7.7698595199868601</v>
      </c>
    </row>
    <row r="952" spans="1:11" x14ac:dyDescent="0.55000000000000004">
      <c r="A952">
        <v>189.4</v>
      </c>
      <c r="B952">
        <v>3.4698678132761098</v>
      </c>
      <c r="C952">
        <v>1.74372555069719</v>
      </c>
      <c r="D952">
        <v>2.9509067994006402</v>
      </c>
      <c r="H952">
        <v>189.4</v>
      </c>
      <c r="I952">
        <v>5.3347442785140302</v>
      </c>
      <c r="J952">
        <v>6.23152817739222</v>
      </c>
      <c r="K952">
        <v>8.16405419435719</v>
      </c>
    </row>
    <row r="953" spans="1:11" x14ac:dyDescent="0.55000000000000004">
      <c r="A953">
        <v>189.6</v>
      </c>
      <c r="B953">
        <v>3.6214079787535001</v>
      </c>
      <c r="C953">
        <v>1.9140072993039701</v>
      </c>
      <c r="D953">
        <v>3.2788825686207201</v>
      </c>
      <c r="H953">
        <v>189.6</v>
      </c>
      <c r="I953">
        <v>5.4172208869684502</v>
      </c>
      <c r="J953">
        <v>6.3267748259600198</v>
      </c>
      <c r="K953">
        <v>7.7371734247139301</v>
      </c>
    </row>
    <row r="954" spans="1:11" x14ac:dyDescent="0.55000000000000004">
      <c r="A954">
        <v>189.8</v>
      </c>
      <c r="B954">
        <v>3.4272488628118101</v>
      </c>
      <c r="C954">
        <v>1.7680699032695599</v>
      </c>
      <c r="D954">
        <v>3.2563699360607199</v>
      </c>
      <c r="H954">
        <v>189.8</v>
      </c>
      <c r="I954">
        <v>5.599449942253</v>
      </c>
      <c r="J954">
        <v>5.7819429565097904</v>
      </c>
      <c r="K954">
        <v>7.3487551411612904</v>
      </c>
    </row>
    <row r="955" spans="1:11" x14ac:dyDescent="0.55000000000000004">
      <c r="A955">
        <v>190</v>
      </c>
      <c r="B955">
        <v>3.6389180941519701</v>
      </c>
      <c r="C955">
        <v>1.8346379986955399</v>
      </c>
      <c r="D955">
        <v>2.9155603082413601</v>
      </c>
      <c r="H955">
        <v>190</v>
      </c>
      <c r="I955">
        <v>5.7492699879280904</v>
      </c>
      <c r="J955">
        <v>6.5125641840927004</v>
      </c>
      <c r="K955">
        <v>7.7899745020121696</v>
      </c>
    </row>
    <row r="956" spans="1:11" x14ac:dyDescent="0.55000000000000004">
      <c r="A956">
        <v>190.2</v>
      </c>
      <c r="B956">
        <v>3.4488433697741998</v>
      </c>
      <c r="C956">
        <v>1.78435814868217</v>
      </c>
      <c r="D956">
        <v>2.9777390138091899</v>
      </c>
      <c r="H956">
        <v>190.2</v>
      </c>
      <c r="I956">
        <v>5.6606077328092201</v>
      </c>
      <c r="J956">
        <v>5.7936000901065396</v>
      </c>
      <c r="K956">
        <v>7.6519533655756602</v>
      </c>
    </row>
    <row r="957" spans="1:11" x14ac:dyDescent="0.55000000000000004">
      <c r="A957">
        <v>190.4</v>
      </c>
      <c r="B957">
        <v>3.6402711616526799</v>
      </c>
      <c r="C957">
        <v>1.98046630743637</v>
      </c>
      <c r="D957">
        <v>3.0664547982053398</v>
      </c>
      <c r="H957">
        <v>190.4</v>
      </c>
      <c r="I957">
        <v>5.6166842658536904</v>
      </c>
      <c r="J957">
        <v>5.7282350283909604</v>
      </c>
      <c r="K957">
        <v>7.8127439325222596</v>
      </c>
    </row>
    <row r="958" spans="1:11" x14ac:dyDescent="0.55000000000000004">
      <c r="A958">
        <v>190.6</v>
      </c>
      <c r="B958">
        <v>3.3102287154533401</v>
      </c>
      <c r="C958">
        <v>1.88540331420251</v>
      </c>
      <c r="D958">
        <v>2.8107983981452298</v>
      </c>
      <c r="H958">
        <v>190.6</v>
      </c>
      <c r="I958">
        <v>5.8358616388472804</v>
      </c>
      <c r="J958">
        <v>5.6975685677843098</v>
      </c>
      <c r="K958">
        <v>7.20261962677636</v>
      </c>
    </row>
    <row r="959" spans="1:11" x14ac:dyDescent="0.55000000000000004">
      <c r="A959">
        <v>190.8</v>
      </c>
      <c r="B959">
        <v>3.4435820129882102</v>
      </c>
      <c r="C959">
        <v>1.9721621400251901</v>
      </c>
      <c r="D959">
        <v>2.9062124422914599</v>
      </c>
      <c r="H959">
        <v>190.8</v>
      </c>
      <c r="I959">
        <v>5.4022531803380902</v>
      </c>
      <c r="J959">
        <v>5.2045296224390301</v>
      </c>
      <c r="K959">
        <v>8.4105764057268892</v>
      </c>
    </row>
    <row r="960" spans="1:11" x14ac:dyDescent="0.55000000000000004">
      <c r="A960">
        <v>191</v>
      </c>
      <c r="B960">
        <v>3.41605877759994</v>
      </c>
      <c r="C960">
        <v>1.9574706756748299</v>
      </c>
      <c r="D960">
        <v>2.9076999760015898</v>
      </c>
      <c r="H960">
        <v>191</v>
      </c>
      <c r="I960">
        <v>5.3936789380140198</v>
      </c>
      <c r="J960">
        <v>4.9774078790550904</v>
      </c>
      <c r="K960">
        <v>7.3555605928213303</v>
      </c>
    </row>
    <row r="961" spans="1:11" x14ac:dyDescent="0.55000000000000004">
      <c r="A961">
        <v>191.2</v>
      </c>
      <c r="B961">
        <v>3.34484974440536</v>
      </c>
      <c r="C961">
        <v>2.02764464659698</v>
      </c>
      <c r="D961">
        <v>2.96678959255653</v>
      </c>
      <c r="H961">
        <v>191.2</v>
      </c>
      <c r="I961">
        <v>5.3214827069683004</v>
      </c>
      <c r="J961">
        <v>5.5582142107020003</v>
      </c>
      <c r="K961">
        <v>8.5528930514953903</v>
      </c>
    </row>
    <row r="962" spans="1:11" x14ac:dyDescent="0.55000000000000004">
      <c r="A962">
        <v>191.4</v>
      </c>
      <c r="B962">
        <v>3.4761045437940501</v>
      </c>
      <c r="C962">
        <v>2.0086580381623</v>
      </c>
      <c r="D962">
        <v>2.9538456275584402</v>
      </c>
      <c r="H962">
        <v>191.4</v>
      </c>
      <c r="I962">
        <v>5.7179157812319596</v>
      </c>
      <c r="J962">
        <v>5.2330785929597701</v>
      </c>
      <c r="K962">
        <v>8.3979187534831006</v>
      </c>
    </row>
    <row r="963" spans="1:11" x14ac:dyDescent="0.55000000000000004">
      <c r="A963">
        <v>191.6</v>
      </c>
      <c r="B963">
        <v>3.5436799801037702</v>
      </c>
      <c r="C963">
        <v>1.85769608893367</v>
      </c>
      <c r="D963">
        <v>3.0013323031828101</v>
      </c>
      <c r="H963">
        <v>191.6</v>
      </c>
      <c r="I963">
        <v>5.2818781136183501</v>
      </c>
      <c r="J963">
        <v>5.7797955957123399</v>
      </c>
      <c r="K963">
        <v>7.8428071698805599</v>
      </c>
    </row>
    <row r="964" spans="1:11" x14ac:dyDescent="0.55000000000000004">
      <c r="A964">
        <v>191.8</v>
      </c>
      <c r="B964">
        <v>3.7961253196171998</v>
      </c>
      <c r="C964">
        <v>1.89527167210558</v>
      </c>
      <c r="D964">
        <v>2.7602210794306501</v>
      </c>
      <c r="H964">
        <v>191.8</v>
      </c>
      <c r="I964">
        <v>5.4584900892957702</v>
      </c>
      <c r="J964">
        <v>5.6262729338445503</v>
      </c>
      <c r="K964">
        <v>8.4281335271910809</v>
      </c>
    </row>
    <row r="965" spans="1:11" x14ac:dyDescent="0.55000000000000004">
      <c r="A965">
        <v>192</v>
      </c>
      <c r="B965">
        <v>3.7230995072650099</v>
      </c>
      <c r="C965">
        <v>1.8924308627018001</v>
      </c>
      <c r="D965">
        <v>3.02615089699249</v>
      </c>
      <c r="H965">
        <v>192</v>
      </c>
      <c r="I965">
        <v>5.2266581854619796</v>
      </c>
      <c r="J965">
        <v>5.6618219492480097</v>
      </c>
      <c r="K965">
        <v>7.8897251090181904</v>
      </c>
    </row>
    <row r="966" spans="1:11" x14ac:dyDescent="0.55000000000000004">
      <c r="A966">
        <v>192.2</v>
      </c>
      <c r="B966">
        <v>3.7564951671642701</v>
      </c>
      <c r="C966">
        <v>1.9396521376376299</v>
      </c>
      <c r="D966">
        <v>2.95124410125826</v>
      </c>
      <c r="H966">
        <v>192.2</v>
      </c>
      <c r="I966">
        <v>5.5508790889551003</v>
      </c>
      <c r="J966">
        <v>5.76622036899228</v>
      </c>
      <c r="K966">
        <v>7.6372518628431001</v>
      </c>
    </row>
    <row r="967" spans="1:11" x14ac:dyDescent="0.55000000000000004">
      <c r="A967">
        <v>192.4</v>
      </c>
      <c r="B967">
        <v>3.7243011762526601</v>
      </c>
      <c r="C967">
        <v>1.7836624019969101</v>
      </c>
      <c r="D967">
        <v>3.1714294095884301</v>
      </c>
      <c r="H967">
        <v>192.4</v>
      </c>
      <c r="I967">
        <v>5.6715657352251103</v>
      </c>
      <c r="J967">
        <v>5.6841715574253699</v>
      </c>
      <c r="K967">
        <v>7.9550498188908501</v>
      </c>
    </row>
    <row r="968" spans="1:11" x14ac:dyDescent="0.55000000000000004">
      <c r="A968">
        <v>192.6</v>
      </c>
      <c r="B968">
        <v>3.5968319702365599</v>
      </c>
      <c r="C968">
        <v>1.82890307325611</v>
      </c>
      <c r="D968">
        <v>2.9807996478105898</v>
      </c>
      <c r="H968">
        <v>192.6</v>
      </c>
      <c r="I968">
        <v>6.2406278201255301</v>
      </c>
      <c r="J968">
        <v>5.88401127839861</v>
      </c>
      <c r="K968">
        <v>7.4987889925245597</v>
      </c>
    </row>
    <row r="969" spans="1:11" x14ac:dyDescent="0.55000000000000004">
      <c r="A969">
        <v>192.8</v>
      </c>
      <c r="B969">
        <v>3.8930205724465199</v>
      </c>
      <c r="C969">
        <v>1.91119376206157</v>
      </c>
      <c r="D969">
        <v>3.0887791816010499</v>
      </c>
      <c r="H969">
        <v>192.8</v>
      </c>
      <c r="I969">
        <v>5.6103784935028802</v>
      </c>
      <c r="J969">
        <v>5.6031376883328097</v>
      </c>
      <c r="K969">
        <v>7.5381595070174798</v>
      </c>
    </row>
    <row r="970" spans="1:11" x14ac:dyDescent="0.55000000000000004">
      <c r="A970">
        <v>193</v>
      </c>
      <c r="B970">
        <v>3.7021896148666902</v>
      </c>
      <c r="C970">
        <v>1.72231244419022</v>
      </c>
      <c r="D970">
        <v>3.09631019688694</v>
      </c>
      <c r="H970">
        <v>193</v>
      </c>
      <c r="I970">
        <v>5.6654913130754796</v>
      </c>
      <c r="J970">
        <v>5.98261974975496</v>
      </c>
      <c r="K970">
        <v>7.6579410390174898</v>
      </c>
    </row>
    <row r="971" spans="1:11" x14ac:dyDescent="0.55000000000000004">
      <c r="A971">
        <v>193.2</v>
      </c>
      <c r="B971">
        <v>3.7847558588563599</v>
      </c>
      <c r="C971">
        <v>1.89030701982972</v>
      </c>
      <c r="D971">
        <v>2.9245278156626302</v>
      </c>
      <c r="H971">
        <v>193.2</v>
      </c>
      <c r="I971">
        <v>5.9118573613941701</v>
      </c>
      <c r="J971">
        <v>5.9499945956224201</v>
      </c>
      <c r="K971">
        <v>7.3995306451693699</v>
      </c>
    </row>
    <row r="972" spans="1:11" x14ac:dyDescent="0.55000000000000004">
      <c r="A972">
        <v>193.4</v>
      </c>
      <c r="B972">
        <v>3.7287256052738802</v>
      </c>
      <c r="C972">
        <v>1.9709503470365299</v>
      </c>
      <c r="D972">
        <v>3.27011730441868</v>
      </c>
      <c r="H972">
        <v>193.4</v>
      </c>
      <c r="I972">
        <v>5.4104752710718502</v>
      </c>
      <c r="J972">
        <v>5.5247924756177698</v>
      </c>
      <c r="K972">
        <v>7.3993220210134201</v>
      </c>
    </row>
    <row r="973" spans="1:11" x14ac:dyDescent="0.55000000000000004">
      <c r="A973">
        <v>193.6</v>
      </c>
      <c r="B973">
        <v>3.7153535901299</v>
      </c>
      <c r="C973">
        <v>1.83663664294423</v>
      </c>
      <c r="D973">
        <v>2.7555816210266002</v>
      </c>
      <c r="H973">
        <v>193.6</v>
      </c>
      <c r="I973">
        <v>6.0705989042029396</v>
      </c>
      <c r="J973">
        <v>5.1317046580754599</v>
      </c>
      <c r="K973">
        <v>7.3866546099510204</v>
      </c>
    </row>
    <row r="974" spans="1:11" x14ac:dyDescent="0.55000000000000004">
      <c r="A974">
        <v>193.8</v>
      </c>
      <c r="B974">
        <v>3.6550846103755799</v>
      </c>
      <c r="C974">
        <v>1.86490764056497</v>
      </c>
      <c r="D974">
        <v>3.0942511350402699</v>
      </c>
      <c r="H974">
        <v>193.8</v>
      </c>
      <c r="I974">
        <v>5.5125871827264996</v>
      </c>
      <c r="J974">
        <v>4.7852812641661</v>
      </c>
      <c r="K974">
        <v>7.06265481360668</v>
      </c>
    </row>
    <row r="975" spans="1:11" x14ac:dyDescent="0.55000000000000004">
      <c r="A975">
        <v>194</v>
      </c>
      <c r="B975">
        <v>3.46458620134108</v>
      </c>
      <c r="C975">
        <v>1.9532824337726999</v>
      </c>
      <c r="D975">
        <v>3.11903158860463</v>
      </c>
      <c r="H975">
        <v>194</v>
      </c>
      <c r="I975">
        <v>5.6043793492345699</v>
      </c>
      <c r="J975">
        <v>5.4349130395732796</v>
      </c>
      <c r="K975">
        <v>6.9035115998156602</v>
      </c>
    </row>
    <row r="976" spans="1:11" x14ac:dyDescent="0.55000000000000004">
      <c r="A976">
        <v>194.2</v>
      </c>
      <c r="B976">
        <v>3.2998900041915098</v>
      </c>
      <c r="C976">
        <v>1.8801002500921</v>
      </c>
      <c r="D976">
        <v>3.3274452747567498</v>
      </c>
      <c r="H976">
        <v>194.2</v>
      </c>
      <c r="I976">
        <v>6.1913476039183903</v>
      </c>
      <c r="J976">
        <v>5.3896471819923901</v>
      </c>
      <c r="K976">
        <v>7.7062352909512404</v>
      </c>
    </row>
    <row r="977" spans="1:11" x14ac:dyDescent="0.55000000000000004">
      <c r="A977">
        <v>194.4</v>
      </c>
      <c r="B977">
        <v>3.3233036582203699</v>
      </c>
      <c r="C977">
        <v>1.8654299644271899</v>
      </c>
      <c r="D977">
        <v>3.1417419350878699</v>
      </c>
      <c r="H977">
        <v>194.4</v>
      </c>
      <c r="I977">
        <v>5.7511702958806099</v>
      </c>
      <c r="J977">
        <v>5.3328368936262498</v>
      </c>
      <c r="K977">
        <v>7.0090786145499404</v>
      </c>
    </row>
    <row r="978" spans="1:11" x14ac:dyDescent="0.55000000000000004">
      <c r="A978">
        <v>194.6</v>
      </c>
      <c r="B978">
        <v>3.4397216308204399</v>
      </c>
      <c r="C978">
        <v>1.8248768295245601</v>
      </c>
      <c r="D978">
        <v>3.6889742228837501</v>
      </c>
      <c r="H978">
        <v>194.6</v>
      </c>
      <c r="I978">
        <v>5.3921914581567103</v>
      </c>
      <c r="J978">
        <v>5.4796430698803196</v>
      </c>
      <c r="K978">
        <v>7.56013062066034</v>
      </c>
    </row>
    <row r="979" spans="1:11" x14ac:dyDescent="0.55000000000000004">
      <c r="A979">
        <v>194.8</v>
      </c>
      <c r="B979">
        <v>3.3525258684455199</v>
      </c>
      <c r="C979">
        <v>1.81051012385794</v>
      </c>
      <c r="D979">
        <v>3.0612198071727099</v>
      </c>
      <c r="H979">
        <v>194.8</v>
      </c>
      <c r="I979">
        <v>5.6188500517596003</v>
      </c>
      <c r="J979">
        <v>5.7008161108084696</v>
      </c>
      <c r="K979">
        <v>7.0049970089847902</v>
      </c>
    </row>
    <row r="980" spans="1:11" x14ac:dyDescent="0.55000000000000004">
      <c r="A980">
        <v>195</v>
      </c>
      <c r="B980">
        <v>2.88606300362486</v>
      </c>
      <c r="C980">
        <v>1.65330664102847</v>
      </c>
      <c r="D980">
        <v>3.06808805961413</v>
      </c>
      <c r="H980">
        <v>195</v>
      </c>
      <c r="I980">
        <v>5.0971894601253904</v>
      </c>
      <c r="J980">
        <v>5.2329472165817998</v>
      </c>
      <c r="K980">
        <v>6.3816677257111003</v>
      </c>
    </row>
    <row r="981" spans="1:11" x14ac:dyDescent="0.55000000000000004">
      <c r="A981">
        <v>195.2</v>
      </c>
      <c r="B981">
        <v>2.89205528964166</v>
      </c>
      <c r="C981">
        <v>1.8959218922552701</v>
      </c>
      <c r="D981">
        <v>2.89767009575186</v>
      </c>
      <c r="H981">
        <v>195.2</v>
      </c>
      <c r="I981">
        <v>5.5219217365278004</v>
      </c>
      <c r="J981">
        <v>5.9039220841211604</v>
      </c>
      <c r="K981">
        <v>6.6518174956160303</v>
      </c>
    </row>
    <row r="982" spans="1:11" x14ac:dyDescent="0.55000000000000004">
      <c r="A982">
        <v>195.4</v>
      </c>
      <c r="B982">
        <v>3.04983659451264</v>
      </c>
      <c r="C982">
        <v>1.7930441133972099</v>
      </c>
      <c r="D982">
        <v>2.9377637449446201</v>
      </c>
      <c r="H982">
        <v>195.4</v>
      </c>
      <c r="I982">
        <v>5.6458860987960504</v>
      </c>
      <c r="J982">
        <v>4.6117711865285997</v>
      </c>
      <c r="K982">
        <v>6.8408479199370396</v>
      </c>
    </row>
    <row r="983" spans="1:11" x14ac:dyDescent="0.55000000000000004">
      <c r="A983">
        <v>195.6</v>
      </c>
      <c r="B983">
        <v>3.0604305935768998</v>
      </c>
      <c r="C983">
        <v>1.86491947886121</v>
      </c>
      <c r="D983">
        <v>3.1380285524984401</v>
      </c>
      <c r="H983">
        <v>195.6</v>
      </c>
      <c r="I983">
        <v>4.76734887408929</v>
      </c>
      <c r="J983">
        <v>5.0663672301803997</v>
      </c>
      <c r="K983">
        <v>7.1651721792538101</v>
      </c>
    </row>
    <row r="984" spans="1:11" x14ac:dyDescent="0.55000000000000004">
      <c r="A984">
        <v>195.8</v>
      </c>
      <c r="B984">
        <v>3.30730032746155</v>
      </c>
      <c r="C984">
        <v>1.83364967501695</v>
      </c>
      <c r="D984">
        <v>3.1082572282736001</v>
      </c>
      <c r="H984">
        <v>195.8</v>
      </c>
      <c r="I984">
        <v>5.46729266309978</v>
      </c>
      <c r="J984">
        <v>4.8644812543526603</v>
      </c>
      <c r="K984">
        <v>7.13223120026462</v>
      </c>
    </row>
    <row r="985" spans="1:11" x14ac:dyDescent="0.55000000000000004">
      <c r="A985">
        <v>196</v>
      </c>
      <c r="B985">
        <v>3.17135895162169</v>
      </c>
      <c r="C985">
        <v>1.6969231409821199</v>
      </c>
      <c r="D985">
        <v>3.1935154591547499</v>
      </c>
      <c r="H985">
        <v>196</v>
      </c>
      <c r="I985">
        <v>5.2889301523471897</v>
      </c>
      <c r="J985">
        <v>4.7993744874634796</v>
      </c>
      <c r="K985">
        <v>7.3961594286088204</v>
      </c>
    </row>
    <row r="986" spans="1:11" x14ac:dyDescent="0.55000000000000004">
      <c r="A986">
        <v>196.2</v>
      </c>
      <c r="B986">
        <v>3.41383666827348</v>
      </c>
      <c r="C986">
        <v>1.9580458290515299</v>
      </c>
      <c r="D986">
        <v>3.0525836606792902</v>
      </c>
      <c r="H986">
        <v>196.2</v>
      </c>
      <c r="I986">
        <v>5.5664664200039802</v>
      </c>
      <c r="J986">
        <v>4.5525221683470196</v>
      </c>
      <c r="K986">
        <v>7.30215361175871</v>
      </c>
    </row>
    <row r="987" spans="1:11" x14ac:dyDescent="0.55000000000000004">
      <c r="A987">
        <v>196.4</v>
      </c>
      <c r="B987">
        <v>3.6280088742002001</v>
      </c>
      <c r="C987">
        <v>1.8052050411124401</v>
      </c>
      <c r="D987">
        <v>3.1069617761809201</v>
      </c>
      <c r="H987">
        <v>196.4</v>
      </c>
      <c r="I987">
        <v>5.6080241168082399</v>
      </c>
      <c r="J987">
        <v>4.3408060613508397</v>
      </c>
      <c r="K987">
        <v>6.5000866935962502</v>
      </c>
    </row>
    <row r="988" spans="1:11" x14ac:dyDescent="0.55000000000000004">
      <c r="A988">
        <v>196.6</v>
      </c>
      <c r="B988">
        <v>3.7570497634061599</v>
      </c>
      <c r="C988">
        <v>1.886376019194</v>
      </c>
      <c r="D988">
        <v>2.9922983052042502</v>
      </c>
      <c r="H988">
        <v>196.6</v>
      </c>
      <c r="I988">
        <v>4.5747472806702101</v>
      </c>
      <c r="J988">
        <v>4.9438427886811898</v>
      </c>
      <c r="K988">
        <v>6.8143447001814703</v>
      </c>
    </row>
    <row r="989" spans="1:11" x14ac:dyDescent="0.55000000000000004">
      <c r="A989">
        <v>196.8</v>
      </c>
      <c r="B989">
        <v>3.4885644782948102</v>
      </c>
      <c r="C989">
        <v>1.8653167027750499</v>
      </c>
      <c r="D989">
        <v>2.8417946471776001</v>
      </c>
      <c r="H989">
        <v>196.8</v>
      </c>
      <c r="I989">
        <v>5.50934819323491</v>
      </c>
      <c r="J989">
        <v>5.1098593489324502</v>
      </c>
      <c r="K989">
        <v>6.9517805579349004</v>
      </c>
    </row>
    <row r="990" spans="1:11" x14ac:dyDescent="0.55000000000000004">
      <c r="A990">
        <v>197</v>
      </c>
      <c r="B990">
        <v>3.2472509545738202</v>
      </c>
      <c r="C990">
        <v>2.04447650883872</v>
      </c>
      <c r="D990">
        <v>2.89335054069945</v>
      </c>
      <c r="H990">
        <v>197</v>
      </c>
      <c r="I990">
        <v>5.3703942362491999</v>
      </c>
      <c r="J990">
        <v>4.0880117170726296</v>
      </c>
      <c r="K990">
        <v>6.98252125429957</v>
      </c>
    </row>
    <row r="991" spans="1:11" x14ac:dyDescent="0.55000000000000004">
      <c r="A991">
        <v>197.2</v>
      </c>
      <c r="B991">
        <v>3.6145585159626599</v>
      </c>
      <c r="C991">
        <v>2.1629845018007798</v>
      </c>
      <c r="D991">
        <v>2.9490683667451001</v>
      </c>
      <c r="H991">
        <v>197.2</v>
      </c>
      <c r="I991">
        <v>5.0771414194530804</v>
      </c>
      <c r="J991">
        <v>4.2086243759805901</v>
      </c>
      <c r="K991">
        <v>7.1464714809226404</v>
      </c>
    </row>
    <row r="992" spans="1:11" x14ac:dyDescent="0.55000000000000004">
      <c r="A992">
        <v>197.4</v>
      </c>
      <c r="B992">
        <v>3.2174736139421798</v>
      </c>
      <c r="C992">
        <v>1.9870630844178301</v>
      </c>
      <c r="D992">
        <v>3.03289747192653</v>
      </c>
      <c r="H992">
        <v>197.4</v>
      </c>
      <c r="I992">
        <v>5.1601856543308999</v>
      </c>
      <c r="J992">
        <v>5.0930304634468397</v>
      </c>
      <c r="K992">
        <v>6.8482534087459097</v>
      </c>
    </row>
    <row r="993" spans="1:11" x14ac:dyDescent="0.55000000000000004">
      <c r="A993">
        <v>197.6</v>
      </c>
      <c r="B993">
        <v>3.3071296707431599</v>
      </c>
      <c r="C993">
        <v>2.2228232577642202</v>
      </c>
      <c r="D993">
        <v>3.12481907409996</v>
      </c>
      <c r="H993">
        <v>197.6</v>
      </c>
      <c r="I993">
        <v>5.9205823356204901</v>
      </c>
      <c r="J993">
        <v>4.6290540828753004</v>
      </c>
      <c r="K993">
        <v>6.8351140423752401</v>
      </c>
    </row>
    <row r="994" spans="1:11" x14ac:dyDescent="0.55000000000000004">
      <c r="A994">
        <v>197.8</v>
      </c>
      <c r="B994">
        <v>3.0177368383785299</v>
      </c>
      <c r="C994">
        <v>2.0844778041836598</v>
      </c>
      <c r="D994">
        <v>3.2958532179686002</v>
      </c>
      <c r="H994">
        <v>197.8</v>
      </c>
      <c r="I994">
        <v>5.58651654694083</v>
      </c>
      <c r="J994">
        <v>4.74865538506491</v>
      </c>
      <c r="K994">
        <v>7.7184403457488502</v>
      </c>
    </row>
    <row r="995" spans="1:11" x14ac:dyDescent="0.55000000000000004">
      <c r="A995">
        <v>198</v>
      </c>
      <c r="B995">
        <v>2.8749600242938702</v>
      </c>
      <c r="C995">
        <v>2.0236073624786401</v>
      </c>
      <c r="D995">
        <v>3.5962170893707999</v>
      </c>
      <c r="H995">
        <v>198</v>
      </c>
      <c r="I995">
        <v>5.9822952441200501</v>
      </c>
      <c r="J995">
        <v>5.6336020300335701</v>
      </c>
      <c r="K995">
        <v>6.9729875555776797</v>
      </c>
    </row>
    <row r="996" spans="1:11" x14ac:dyDescent="0.55000000000000004">
      <c r="A996">
        <v>198.2</v>
      </c>
      <c r="B996">
        <v>2.8864997709743401</v>
      </c>
      <c r="C996">
        <v>2.1271877321912198</v>
      </c>
      <c r="D996">
        <v>3.5578266728627699</v>
      </c>
      <c r="H996">
        <v>198.2</v>
      </c>
      <c r="I996">
        <v>5.5771488291879798</v>
      </c>
      <c r="J996">
        <v>5.6071346794679204</v>
      </c>
      <c r="K996">
        <v>7.4594273819330796</v>
      </c>
    </row>
    <row r="997" spans="1:11" x14ac:dyDescent="0.55000000000000004">
      <c r="A997">
        <v>198.4</v>
      </c>
      <c r="B997">
        <v>3.18192568548581</v>
      </c>
      <c r="C997">
        <v>2.0817491213555002</v>
      </c>
      <c r="D997">
        <v>3.2452563935593099</v>
      </c>
      <c r="H997">
        <v>198.4</v>
      </c>
      <c r="I997">
        <v>6.1689566094420298</v>
      </c>
      <c r="J997">
        <v>5.3804434432023402</v>
      </c>
      <c r="K997">
        <v>7.5882975050099004</v>
      </c>
    </row>
    <row r="998" spans="1:11" x14ac:dyDescent="0.55000000000000004">
      <c r="A998">
        <v>198.6</v>
      </c>
      <c r="B998">
        <v>3.3354694783921701</v>
      </c>
      <c r="C998">
        <v>2.0131038150322502</v>
      </c>
      <c r="D998">
        <v>3.26182030481709</v>
      </c>
      <c r="H998">
        <v>198.6</v>
      </c>
      <c r="I998">
        <v>5.9302268556292796</v>
      </c>
      <c r="J998">
        <v>4.9762403574505996</v>
      </c>
      <c r="K998">
        <v>8.4305123465542007</v>
      </c>
    </row>
    <row r="999" spans="1:11" x14ac:dyDescent="0.55000000000000004">
      <c r="A999">
        <v>198.8</v>
      </c>
      <c r="B999">
        <v>3.41232272123119</v>
      </c>
      <c r="C999">
        <v>1.9637834415547999</v>
      </c>
      <c r="D999">
        <v>3.2501196627167301</v>
      </c>
      <c r="H999">
        <v>198.8</v>
      </c>
      <c r="I999">
        <v>6.06662017674061</v>
      </c>
      <c r="J999">
        <v>5.8526498585884204</v>
      </c>
      <c r="K999">
        <v>8.4708534002295295</v>
      </c>
    </row>
    <row r="1000" spans="1:11" x14ac:dyDescent="0.55000000000000004">
      <c r="A1000">
        <v>199</v>
      </c>
      <c r="B1000">
        <v>3.16695536711492</v>
      </c>
      <c r="C1000">
        <v>1.90796795738654</v>
      </c>
      <c r="D1000">
        <v>3.2904514879012199</v>
      </c>
      <c r="H1000">
        <v>199</v>
      </c>
      <c r="I1000">
        <v>5.6715162783941597</v>
      </c>
      <c r="J1000">
        <v>5.4845782610774796</v>
      </c>
      <c r="K1000">
        <v>7.2737776737027202</v>
      </c>
    </row>
    <row r="1001" spans="1:11" x14ac:dyDescent="0.55000000000000004">
      <c r="A1001">
        <v>199.2</v>
      </c>
      <c r="B1001">
        <v>3.2001618281176398</v>
      </c>
      <c r="C1001">
        <v>1.8565516840560801</v>
      </c>
      <c r="D1001">
        <v>3.3256438318327</v>
      </c>
      <c r="H1001">
        <v>199.2</v>
      </c>
      <c r="I1001">
        <v>6.1251777556923903</v>
      </c>
      <c r="J1001">
        <v>5.4815309973754296</v>
      </c>
      <c r="K1001">
        <v>7.29862445395427</v>
      </c>
    </row>
    <row r="1002" spans="1:11" x14ac:dyDescent="0.55000000000000004">
      <c r="A1002">
        <v>199.4</v>
      </c>
      <c r="B1002">
        <v>3.44956956545643</v>
      </c>
      <c r="C1002">
        <v>1.7480725916106901</v>
      </c>
      <c r="D1002">
        <v>3.1272647023398399</v>
      </c>
      <c r="H1002">
        <v>199.4</v>
      </c>
      <c r="I1002">
        <v>5.68154744057078</v>
      </c>
      <c r="J1002">
        <v>5.4255366016672602</v>
      </c>
      <c r="K1002">
        <v>7.1237262956171801</v>
      </c>
    </row>
    <row r="1003" spans="1:11" x14ac:dyDescent="0.55000000000000004">
      <c r="A1003">
        <v>199.6</v>
      </c>
      <c r="B1003">
        <v>3.4958316986714202</v>
      </c>
      <c r="C1003">
        <v>1.6459115276006799</v>
      </c>
      <c r="D1003">
        <v>3.06528529227496</v>
      </c>
      <c r="H1003">
        <v>199.6</v>
      </c>
      <c r="I1003">
        <v>5.3821822985844099</v>
      </c>
      <c r="J1003">
        <v>5.6571952983092499</v>
      </c>
      <c r="K1003">
        <v>7.9065117891946297</v>
      </c>
    </row>
    <row r="1004" spans="1:11" x14ac:dyDescent="0.55000000000000004">
      <c r="A1004">
        <v>199.8</v>
      </c>
      <c r="B1004">
        <v>3.4923645547717901</v>
      </c>
      <c r="C1004">
        <v>1.9708469348692601</v>
      </c>
      <c r="D1004">
        <v>3.2117527671014701</v>
      </c>
      <c r="H1004">
        <v>199.8</v>
      </c>
      <c r="I1004">
        <v>5.8022005534020797</v>
      </c>
      <c r="J1004">
        <v>5.4938925912823704</v>
      </c>
      <c r="K1004">
        <v>8.2071470482187099</v>
      </c>
    </row>
    <row r="1005" spans="1:11" x14ac:dyDescent="0.55000000000000004">
      <c r="A1005">
        <v>200</v>
      </c>
      <c r="B1005">
        <v>3.2046867549540901</v>
      </c>
      <c r="C1005">
        <v>2.0826766516537898</v>
      </c>
      <c r="D1005">
        <v>3.0602173134691202</v>
      </c>
      <c r="H1005">
        <v>200</v>
      </c>
      <c r="I1005">
        <v>5.8934564551376303</v>
      </c>
      <c r="J1005">
        <v>5.1888676841059302</v>
      </c>
      <c r="K1005">
        <v>8.0178760587932594</v>
      </c>
    </row>
    <row r="1006" spans="1:11" x14ac:dyDescent="0.55000000000000004">
      <c r="A1006">
        <v>200.2</v>
      </c>
      <c r="B1006">
        <v>3.4410673318056499</v>
      </c>
      <c r="C1006">
        <v>1.8364437737514101</v>
      </c>
      <c r="D1006">
        <v>3.02711622622504</v>
      </c>
      <c r="H1006">
        <v>200.2</v>
      </c>
      <c r="I1006">
        <v>5.2534808468391203</v>
      </c>
      <c r="J1006">
        <v>5.4829111872674501</v>
      </c>
      <c r="K1006">
        <v>7.3248985560683204</v>
      </c>
    </row>
    <row r="1007" spans="1:11" x14ac:dyDescent="0.55000000000000004">
      <c r="A1007">
        <v>200.4</v>
      </c>
      <c r="B1007">
        <v>3.7442730572491301</v>
      </c>
      <c r="C1007">
        <v>2.1053415413574701</v>
      </c>
      <c r="D1007">
        <v>3.2040536391564198</v>
      </c>
      <c r="H1007">
        <v>200.4</v>
      </c>
      <c r="I1007">
        <v>5.4969826748047099</v>
      </c>
      <c r="J1007">
        <v>5.0984964404014299</v>
      </c>
      <c r="K1007">
        <v>7.4532093047074204</v>
      </c>
    </row>
    <row r="1008" spans="1:11" x14ac:dyDescent="0.55000000000000004">
      <c r="A1008">
        <v>200.6</v>
      </c>
      <c r="B1008">
        <v>3.29222695607469</v>
      </c>
      <c r="C1008">
        <v>2.1238239273602999</v>
      </c>
      <c r="D1008">
        <v>2.9920126468134698</v>
      </c>
      <c r="H1008">
        <v>200.6</v>
      </c>
      <c r="I1008">
        <v>5.6977337884508401</v>
      </c>
      <c r="J1008">
        <v>5.4078935453890704</v>
      </c>
      <c r="K1008">
        <v>7.3551470095591096</v>
      </c>
    </row>
    <row r="1009" spans="1:11" x14ac:dyDescent="0.55000000000000004">
      <c r="A1009">
        <v>200.8</v>
      </c>
      <c r="B1009">
        <v>3.6620192394602298</v>
      </c>
      <c r="C1009">
        <v>2.0905281560059801</v>
      </c>
      <c r="D1009">
        <v>3.0731169912007901</v>
      </c>
      <c r="H1009">
        <v>200.8</v>
      </c>
      <c r="I1009">
        <v>5.6209043120699604</v>
      </c>
      <c r="J1009">
        <v>4.7101602650394696</v>
      </c>
      <c r="K1009">
        <v>6.3537950695806904</v>
      </c>
    </row>
    <row r="1010" spans="1:11" x14ac:dyDescent="0.55000000000000004">
      <c r="A1010">
        <v>201</v>
      </c>
      <c r="B1010">
        <v>3.1464314387518502</v>
      </c>
      <c r="C1010">
        <v>1.9812505579531801</v>
      </c>
      <c r="D1010">
        <v>2.9535990684278799</v>
      </c>
      <c r="H1010">
        <v>201</v>
      </c>
      <c r="I1010">
        <v>5.7830123772588804</v>
      </c>
      <c r="J1010">
        <v>5.2838882777478098</v>
      </c>
      <c r="K1010">
        <v>7.1033249111303798</v>
      </c>
    </row>
    <row r="1011" spans="1:11" x14ac:dyDescent="0.55000000000000004">
      <c r="A1011">
        <v>201.2</v>
      </c>
      <c r="B1011">
        <v>3.3648452637336401</v>
      </c>
      <c r="C1011">
        <v>2.1536640227340502</v>
      </c>
      <c r="D1011">
        <v>2.7078353354418998</v>
      </c>
      <c r="H1011">
        <v>201.2</v>
      </c>
      <c r="I1011">
        <v>5.7175706906401196</v>
      </c>
      <c r="J1011">
        <v>5.0282558329888802</v>
      </c>
      <c r="K1011">
        <v>6.9175299522787901</v>
      </c>
    </row>
    <row r="1012" spans="1:11" x14ac:dyDescent="0.55000000000000004">
      <c r="A1012">
        <v>201.4</v>
      </c>
      <c r="B1012">
        <v>3.28523074215884</v>
      </c>
      <c r="C1012">
        <v>1.8757555719607899</v>
      </c>
      <c r="D1012">
        <v>3.2949088792171999</v>
      </c>
      <c r="H1012">
        <v>201.4</v>
      </c>
      <c r="I1012">
        <v>5.10720172214267</v>
      </c>
      <c r="J1012">
        <v>5.3748596032613998</v>
      </c>
      <c r="K1012">
        <v>6.0849366161927998</v>
      </c>
    </row>
    <row r="1013" spans="1:11" x14ac:dyDescent="0.55000000000000004">
      <c r="A1013">
        <v>201.6</v>
      </c>
      <c r="B1013">
        <v>3.2808267170278498</v>
      </c>
      <c r="C1013">
        <v>1.91238269694658</v>
      </c>
      <c r="D1013">
        <v>3.16151743321673</v>
      </c>
      <c r="H1013">
        <v>201.6</v>
      </c>
      <c r="I1013">
        <v>6.1815944925733399</v>
      </c>
      <c r="J1013">
        <v>6.2409637622585796</v>
      </c>
      <c r="K1013">
        <v>5.6964367789439398</v>
      </c>
    </row>
    <row r="1014" spans="1:11" x14ac:dyDescent="0.55000000000000004">
      <c r="A1014">
        <v>201.8</v>
      </c>
      <c r="B1014">
        <v>3.0883349441843801</v>
      </c>
      <c r="C1014">
        <v>1.9471862081689799</v>
      </c>
      <c r="D1014">
        <v>3.30844881946738</v>
      </c>
      <c r="H1014">
        <v>201.8</v>
      </c>
      <c r="I1014">
        <v>5.9051534783831103</v>
      </c>
      <c r="J1014">
        <v>6.0826373775589104</v>
      </c>
      <c r="K1014">
        <v>5.6978873821193403</v>
      </c>
    </row>
    <row r="1015" spans="1:11" x14ac:dyDescent="0.55000000000000004">
      <c r="A1015">
        <v>202</v>
      </c>
      <c r="B1015">
        <v>3.0232205110704702</v>
      </c>
      <c r="C1015">
        <v>2.3345360454238899</v>
      </c>
      <c r="D1015">
        <v>3.3117741711191502</v>
      </c>
      <c r="H1015">
        <v>202</v>
      </c>
      <c r="I1015">
        <v>5.5728952487539303</v>
      </c>
      <c r="J1015">
        <v>5.4435879442997601</v>
      </c>
      <c r="K1015">
        <v>7.2399720953116802</v>
      </c>
    </row>
    <row r="1016" spans="1:11" x14ac:dyDescent="0.55000000000000004">
      <c r="A1016">
        <v>202.2</v>
      </c>
      <c r="B1016">
        <v>3.10975054030679</v>
      </c>
      <c r="C1016">
        <v>1.91209491191767</v>
      </c>
      <c r="D1016">
        <v>3.13814772663607</v>
      </c>
      <c r="H1016">
        <v>202.2</v>
      </c>
      <c r="I1016">
        <v>5.4726180575074199</v>
      </c>
      <c r="J1016">
        <v>5.0018448436905398</v>
      </c>
      <c r="K1016">
        <v>7.9262652958824704</v>
      </c>
    </row>
    <row r="1017" spans="1:11" x14ac:dyDescent="0.55000000000000004">
      <c r="A1017">
        <v>202.4</v>
      </c>
      <c r="B1017">
        <v>3.3939021020173201</v>
      </c>
      <c r="C1017">
        <v>1.96963948453204</v>
      </c>
      <c r="D1017">
        <v>2.8119215274841798</v>
      </c>
      <c r="H1017">
        <v>202.4</v>
      </c>
      <c r="I1017">
        <v>5.3327218235868301</v>
      </c>
      <c r="J1017">
        <v>5.8535156217834698</v>
      </c>
      <c r="K1017">
        <v>8.0357362576583302</v>
      </c>
    </row>
    <row r="1018" spans="1:11" x14ac:dyDescent="0.55000000000000004">
      <c r="A1018">
        <v>202.6</v>
      </c>
      <c r="B1018">
        <v>3.20797509427006</v>
      </c>
      <c r="C1018">
        <v>2.0000573817612102</v>
      </c>
      <c r="D1018">
        <v>2.88311536903027</v>
      </c>
      <c r="H1018">
        <v>202.6</v>
      </c>
      <c r="I1018">
        <v>5.7993913947504998</v>
      </c>
      <c r="J1018">
        <v>6.2943116816273399</v>
      </c>
      <c r="K1018">
        <v>8.3843645960744393</v>
      </c>
    </row>
    <row r="1019" spans="1:11" x14ac:dyDescent="0.55000000000000004">
      <c r="A1019">
        <v>202.8</v>
      </c>
      <c r="B1019">
        <v>3.0354653466097701</v>
      </c>
      <c r="C1019">
        <v>1.9811954483340799</v>
      </c>
      <c r="D1019">
        <v>3.0867310422966199</v>
      </c>
      <c r="H1019">
        <v>202.8</v>
      </c>
      <c r="I1019">
        <v>5.7333733704445304</v>
      </c>
      <c r="J1019">
        <v>6.3840380114192499</v>
      </c>
      <c r="K1019">
        <v>8.3418174294931795</v>
      </c>
    </row>
    <row r="1020" spans="1:11" x14ac:dyDescent="0.55000000000000004">
      <c r="A1020">
        <v>203</v>
      </c>
      <c r="B1020">
        <v>3.3237431653037302</v>
      </c>
      <c r="C1020">
        <v>1.9521766280458399</v>
      </c>
      <c r="D1020">
        <v>2.9263460931292502</v>
      </c>
      <c r="H1020">
        <v>203</v>
      </c>
      <c r="I1020">
        <v>5.4192428023908503</v>
      </c>
      <c r="J1020">
        <v>5.3746828459950802</v>
      </c>
      <c r="K1020">
        <v>7.9427378072247601</v>
      </c>
    </row>
    <row r="1021" spans="1:11" x14ac:dyDescent="0.55000000000000004">
      <c r="A1021">
        <v>203.2</v>
      </c>
      <c r="B1021">
        <v>3.3215996524971101</v>
      </c>
      <c r="C1021">
        <v>1.8341334173397199</v>
      </c>
      <c r="D1021">
        <v>3.00114138980436</v>
      </c>
      <c r="H1021">
        <v>203.2</v>
      </c>
      <c r="I1021">
        <v>6.0525594189263598</v>
      </c>
      <c r="J1021">
        <v>6.4915200271690896</v>
      </c>
      <c r="K1021">
        <v>8.0925990427252898</v>
      </c>
    </row>
    <row r="1022" spans="1:11" x14ac:dyDescent="0.55000000000000004">
      <c r="A1022">
        <v>203.4</v>
      </c>
      <c r="B1022">
        <v>3.3593094887713</v>
      </c>
      <c r="C1022">
        <v>1.7752568932911099</v>
      </c>
      <c r="D1022">
        <v>3.1112474890970501</v>
      </c>
      <c r="H1022">
        <v>203.4</v>
      </c>
      <c r="I1022">
        <v>5.6387243203867001</v>
      </c>
      <c r="J1022">
        <v>6.36671105447763</v>
      </c>
      <c r="K1022">
        <v>8.3403897369737408</v>
      </c>
    </row>
    <row r="1023" spans="1:11" x14ac:dyDescent="0.55000000000000004">
      <c r="A1023">
        <v>203.6</v>
      </c>
      <c r="B1023">
        <v>3.3725921647853401</v>
      </c>
      <c r="C1023">
        <v>1.94213332068474</v>
      </c>
      <c r="D1023">
        <v>3.2338813187182498</v>
      </c>
      <c r="H1023">
        <v>203.6</v>
      </c>
      <c r="I1023">
        <v>5.0445739698304397</v>
      </c>
      <c r="J1023">
        <v>6.18833052902579</v>
      </c>
      <c r="K1023">
        <v>6.7867154874936704</v>
      </c>
    </row>
    <row r="1024" spans="1:11" x14ac:dyDescent="0.55000000000000004">
      <c r="A1024">
        <v>203.8</v>
      </c>
      <c r="B1024">
        <v>3.36498868384587</v>
      </c>
      <c r="C1024">
        <v>1.89747418716171</v>
      </c>
      <c r="D1024">
        <v>3.4572523062252598</v>
      </c>
      <c r="H1024">
        <v>203.8</v>
      </c>
      <c r="I1024">
        <v>5.59357043754214</v>
      </c>
      <c r="J1024">
        <v>5.8915872280821802</v>
      </c>
      <c r="K1024">
        <v>7.0160342947119698</v>
      </c>
    </row>
    <row r="1025" spans="1:11" x14ac:dyDescent="0.55000000000000004">
      <c r="A1025">
        <v>204</v>
      </c>
      <c r="B1025">
        <v>3.2187056818863602</v>
      </c>
      <c r="C1025">
        <v>1.90879422101656</v>
      </c>
      <c r="D1025">
        <v>3.0006980987532299</v>
      </c>
      <c r="H1025">
        <v>204</v>
      </c>
      <c r="I1025">
        <v>5.5970772718756701</v>
      </c>
      <c r="J1025">
        <v>5.6768022080798302</v>
      </c>
      <c r="K1025">
        <v>5.9950967754984799</v>
      </c>
    </row>
    <row r="1026" spans="1:11" x14ac:dyDescent="0.55000000000000004">
      <c r="A1026">
        <v>204.2</v>
      </c>
      <c r="B1026">
        <v>3.1861056001714601</v>
      </c>
      <c r="C1026">
        <v>1.8825982133919199</v>
      </c>
      <c r="D1026">
        <v>3.0439398180958901</v>
      </c>
      <c r="H1026">
        <v>204.2</v>
      </c>
      <c r="I1026">
        <v>5.5707235006397102</v>
      </c>
      <c r="J1026">
        <v>4.9688204845714203</v>
      </c>
      <c r="K1026">
        <v>5.8978013480190201</v>
      </c>
    </row>
    <row r="1027" spans="1:11" x14ac:dyDescent="0.55000000000000004">
      <c r="A1027">
        <v>204.4</v>
      </c>
      <c r="B1027">
        <v>3.1959336260219202</v>
      </c>
      <c r="C1027">
        <v>2.1037712992326898</v>
      </c>
      <c r="D1027">
        <v>3.0693017310975899</v>
      </c>
      <c r="H1027">
        <v>204.4</v>
      </c>
      <c r="I1027">
        <v>5.4637318275754998</v>
      </c>
      <c r="J1027">
        <v>4.8174900632911104</v>
      </c>
      <c r="K1027">
        <v>5.6085700783042496</v>
      </c>
    </row>
    <row r="1028" spans="1:11" x14ac:dyDescent="0.55000000000000004">
      <c r="A1028">
        <v>204.6</v>
      </c>
      <c r="B1028">
        <v>3.0396053408842501</v>
      </c>
      <c r="C1028">
        <v>1.9074366936435001</v>
      </c>
      <c r="D1028">
        <v>3.3595342333473699</v>
      </c>
      <c r="H1028">
        <v>204.6</v>
      </c>
      <c r="I1028">
        <v>6.0021392972857797</v>
      </c>
      <c r="J1028">
        <v>5.4893447802200699</v>
      </c>
      <c r="K1028">
        <v>6.6567251658093998</v>
      </c>
    </row>
    <row r="1029" spans="1:11" x14ac:dyDescent="0.55000000000000004">
      <c r="A1029">
        <v>204.8</v>
      </c>
      <c r="B1029">
        <v>2.8332865431302099</v>
      </c>
      <c r="C1029">
        <v>2.0024407331579099</v>
      </c>
      <c r="D1029">
        <v>3.1039595359843299</v>
      </c>
      <c r="H1029">
        <v>204.8</v>
      </c>
      <c r="I1029">
        <v>6.09838997730406</v>
      </c>
      <c r="J1029">
        <v>5.0455397024886803</v>
      </c>
      <c r="K1029">
        <v>5.7645777052507396</v>
      </c>
    </row>
    <row r="1030" spans="1:11" x14ac:dyDescent="0.55000000000000004">
      <c r="A1030">
        <v>205</v>
      </c>
      <c r="B1030">
        <v>2.9101286017664099</v>
      </c>
      <c r="C1030">
        <v>1.87618407650914</v>
      </c>
      <c r="D1030">
        <v>3.5176826102289902</v>
      </c>
      <c r="H1030">
        <v>205</v>
      </c>
      <c r="I1030">
        <v>5.7235694513112803</v>
      </c>
      <c r="J1030">
        <v>5.4060572723107203</v>
      </c>
      <c r="K1030">
        <v>6.6507098340325301</v>
      </c>
    </row>
    <row r="1031" spans="1:11" x14ac:dyDescent="0.55000000000000004">
      <c r="A1031">
        <v>205.2</v>
      </c>
      <c r="B1031">
        <v>2.9696276763751701</v>
      </c>
      <c r="C1031">
        <v>2.1769159938030498</v>
      </c>
      <c r="D1031">
        <v>3.3015539295025498</v>
      </c>
      <c r="H1031">
        <v>205.2</v>
      </c>
      <c r="I1031">
        <v>5.6581545489914902</v>
      </c>
      <c r="J1031">
        <v>5.2147198166516802</v>
      </c>
      <c r="K1031">
        <v>6.3540051451398103</v>
      </c>
    </row>
    <row r="1032" spans="1:11" x14ac:dyDescent="0.55000000000000004">
      <c r="A1032">
        <v>205.4</v>
      </c>
      <c r="B1032">
        <v>2.82949640956218</v>
      </c>
      <c r="C1032">
        <v>1.85291290587809</v>
      </c>
      <c r="D1032">
        <v>3.1138054068177801</v>
      </c>
      <c r="H1032">
        <v>205.4</v>
      </c>
      <c r="I1032">
        <v>6.3411109534958099</v>
      </c>
      <c r="J1032">
        <v>5.1453607206675898</v>
      </c>
      <c r="K1032">
        <v>6.9346567695622703</v>
      </c>
    </row>
    <row r="1033" spans="1:11" x14ac:dyDescent="0.55000000000000004">
      <c r="A1033">
        <v>205.6</v>
      </c>
      <c r="B1033">
        <v>2.87733660430855</v>
      </c>
      <c r="C1033">
        <v>1.84541720704602</v>
      </c>
      <c r="D1033">
        <v>3.03606183957795</v>
      </c>
      <c r="H1033">
        <v>205.6</v>
      </c>
      <c r="I1033">
        <v>6.5401678355342998</v>
      </c>
      <c r="J1033">
        <v>5.5440339847972604</v>
      </c>
      <c r="K1033">
        <v>7.0989499282069799</v>
      </c>
    </row>
    <row r="1034" spans="1:11" x14ac:dyDescent="0.55000000000000004">
      <c r="A1034">
        <v>205.8</v>
      </c>
      <c r="B1034">
        <v>3.0103429229889902</v>
      </c>
      <c r="C1034">
        <v>1.9967643067859999</v>
      </c>
      <c r="D1034">
        <v>3.11849477450532</v>
      </c>
      <c r="H1034">
        <v>205.8</v>
      </c>
      <c r="I1034">
        <v>5.8777352831339398</v>
      </c>
      <c r="J1034">
        <v>5.9356948456424998</v>
      </c>
      <c r="K1034">
        <v>6.6388662955443598</v>
      </c>
    </row>
    <row r="1035" spans="1:11" x14ac:dyDescent="0.55000000000000004">
      <c r="A1035">
        <v>206</v>
      </c>
      <c r="B1035">
        <v>3.01502885360724</v>
      </c>
      <c r="C1035">
        <v>1.95914435342241</v>
      </c>
      <c r="D1035">
        <v>3.0679309307818601</v>
      </c>
      <c r="H1035">
        <v>206</v>
      </c>
      <c r="I1035">
        <v>5.5489980533508696</v>
      </c>
      <c r="J1035">
        <v>5.7664951090534498</v>
      </c>
      <c r="K1035">
        <v>6.7374989418127003</v>
      </c>
    </row>
    <row r="1036" spans="1:11" x14ac:dyDescent="0.55000000000000004">
      <c r="A1036">
        <v>206.2</v>
      </c>
      <c r="B1036">
        <v>2.9231870843102601</v>
      </c>
      <c r="C1036">
        <v>1.9641035545734999</v>
      </c>
      <c r="D1036">
        <v>2.8615304558139401</v>
      </c>
      <c r="H1036">
        <v>206.2</v>
      </c>
      <c r="I1036">
        <v>6.5307292168490498</v>
      </c>
      <c r="J1036">
        <v>6.1858308675418199</v>
      </c>
      <c r="K1036">
        <v>6.6376094873825897</v>
      </c>
    </row>
    <row r="1037" spans="1:11" x14ac:dyDescent="0.55000000000000004">
      <c r="A1037">
        <v>206.4</v>
      </c>
      <c r="B1037">
        <v>2.7262996949949598</v>
      </c>
      <c r="C1037">
        <v>2.01349686790474</v>
      </c>
      <c r="D1037">
        <v>3.2616617059642001</v>
      </c>
      <c r="H1037">
        <v>206.4</v>
      </c>
      <c r="I1037">
        <v>6.5310010707338</v>
      </c>
      <c r="J1037">
        <v>5.7341798129765902</v>
      </c>
      <c r="K1037">
        <v>6.8211263917296501</v>
      </c>
    </row>
    <row r="1038" spans="1:11" x14ac:dyDescent="0.55000000000000004">
      <c r="A1038">
        <v>206.6</v>
      </c>
      <c r="B1038">
        <v>3.0501207997972801</v>
      </c>
      <c r="C1038">
        <v>1.9250239294943401</v>
      </c>
      <c r="D1038">
        <v>2.9799804562216998</v>
      </c>
      <c r="H1038">
        <v>206.6</v>
      </c>
      <c r="I1038">
        <v>5.7535730312561002</v>
      </c>
      <c r="J1038">
        <v>5.6704402885240803</v>
      </c>
      <c r="K1038">
        <v>7.12909174198687</v>
      </c>
    </row>
    <row r="1039" spans="1:11" x14ac:dyDescent="0.55000000000000004">
      <c r="A1039">
        <v>206.8</v>
      </c>
      <c r="B1039">
        <v>3.1986291110541298</v>
      </c>
      <c r="C1039">
        <v>2.1381977233659399</v>
      </c>
      <c r="D1039">
        <v>3.2785789102226999</v>
      </c>
      <c r="H1039">
        <v>206.8</v>
      </c>
      <c r="I1039">
        <v>5.9956909081548799</v>
      </c>
      <c r="J1039">
        <v>5.0094125639013702</v>
      </c>
      <c r="K1039">
        <v>7.0125870228605098</v>
      </c>
    </row>
    <row r="1040" spans="1:11" x14ac:dyDescent="0.55000000000000004">
      <c r="A1040">
        <v>207</v>
      </c>
      <c r="B1040">
        <v>3.1097909575700702</v>
      </c>
      <c r="C1040">
        <v>2.0205345055694202</v>
      </c>
      <c r="D1040">
        <v>3.1514975529485798</v>
      </c>
      <c r="H1040">
        <v>207</v>
      </c>
      <c r="I1040">
        <v>6.0568107541608898</v>
      </c>
      <c r="J1040">
        <v>5.3628599861789903</v>
      </c>
      <c r="K1040">
        <v>7.0092955366543901</v>
      </c>
    </row>
    <row r="1041" spans="1:11" x14ac:dyDescent="0.55000000000000004">
      <c r="A1041">
        <v>207.2</v>
      </c>
      <c r="B1041">
        <v>2.9248531074864301</v>
      </c>
      <c r="C1041">
        <v>2.11195816906024</v>
      </c>
      <c r="D1041">
        <v>3.1922666139328801</v>
      </c>
      <c r="H1041">
        <v>207.2</v>
      </c>
      <c r="I1041">
        <v>6.1450986365583899</v>
      </c>
      <c r="J1041">
        <v>5.7092931832559399</v>
      </c>
      <c r="K1041">
        <v>7.1962182014479303</v>
      </c>
    </row>
    <row r="1042" spans="1:11" x14ac:dyDescent="0.55000000000000004">
      <c r="A1042">
        <v>207.4</v>
      </c>
      <c r="B1042">
        <v>2.8952617376579801</v>
      </c>
      <c r="C1042">
        <v>2.0236904042344701</v>
      </c>
      <c r="D1042">
        <v>2.90416971838996</v>
      </c>
      <c r="H1042">
        <v>207.4</v>
      </c>
      <c r="I1042">
        <v>7.3247823823412102</v>
      </c>
      <c r="J1042">
        <v>5.27025238083462</v>
      </c>
      <c r="K1042">
        <v>7.6209243208070303</v>
      </c>
    </row>
    <row r="1043" spans="1:11" x14ac:dyDescent="0.55000000000000004">
      <c r="A1043">
        <v>207.6</v>
      </c>
      <c r="B1043">
        <v>2.9143113149144901</v>
      </c>
      <c r="C1043">
        <v>1.96604421822834</v>
      </c>
      <c r="D1043">
        <v>2.9089963391976799</v>
      </c>
      <c r="H1043">
        <v>207.6</v>
      </c>
      <c r="I1043">
        <v>6.4387738511018702</v>
      </c>
      <c r="J1043">
        <v>6.0738058417388903</v>
      </c>
      <c r="K1043">
        <v>7.1862667459745602</v>
      </c>
    </row>
    <row r="1044" spans="1:11" x14ac:dyDescent="0.55000000000000004">
      <c r="A1044">
        <v>207.8</v>
      </c>
      <c r="B1044">
        <v>2.9522210380553102</v>
      </c>
      <c r="C1044">
        <v>1.99849364406649</v>
      </c>
      <c r="D1044">
        <v>3.0038404692789502</v>
      </c>
      <c r="H1044">
        <v>207.8</v>
      </c>
      <c r="I1044">
        <v>6.4000827321096398</v>
      </c>
      <c r="J1044">
        <v>6.2504573658026397</v>
      </c>
      <c r="K1044">
        <v>6.9244093895832002</v>
      </c>
    </row>
    <row r="1045" spans="1:11" x14ac:dyDescent="0.55000000000000004">
      <c r="A1045">
        <v>208</v>
      </c>
      <c r="B1045">
        <v>3.04097644580325</v>
      </c>
      <c r="C1045">
        <v>2.0370651898709502</v>
      </c>
      <c r="D1045">
        <v>2.9364222762911099</v>
      </c>
      <c r="H1045">
        <v>208</v>
      </c>
      <c r="I1045">
        <v>7.1214838109301102</v>
      </c>
      <c r="J1045">
        <v>6.8460556019472101</v>
      </c>
      <c r="K1045">
        <v>7.5370852606263501</v>
      </c>
    </row>
    <row r="1046" spans="1:11" x14ac:dyDescent="0.55000000000000004">
      <c r="A1046">
        <v>208.2</v>
      </c>
      <c r="B1046">
        <v>2.6517292436334898</v>
      </c>
      <c r="C1046">
        <v>1.9723390054469201</v>
      </c>
      <c r="D1046">
        <v>2.9165718354499801</v>
      </c>
      <c r="H1046">
        <v>208.2</v>
      </c>
      <c r="I1046">
        <v>6.2179042468190202</v>
      </c>
      <c r="J1046">
        <v>5.99077447269765</v>
      </c>
      <c r="K1046">
        <v>7.2503635116548004</v>
      </c>
    </row>
    <row r="1047" spans="1:11" x14ac:dyDescent="0.55000000000000004">
      <c r="A1047">
        <v>208.4</v>
      </c>
      <c r="B1047">
        <v>2.7876795130300902</v>
      </c>
      <c r="C1047">
        <v>1.9910604982305999</v>
      </c>
      <c r="D1047">
        <v>2.82123942496538</v>
      </c>
      <c r="H1047">
        <v>208.4</v>
      </c>
      <c r="I1047">
        <v>5.91063599397188</v>
      </c>
      <c r="J1047">
        <v>6.4852447039741197</v>
      </c>
      <c r="K1047">
        <v>7.0239782583655002</v>
      </c>
    </row>
    <row r="1048" spans="1:11" x14ac:dyDescent="0.55000000000000004">
      <c r="A1048">
        <v>208.6</v>
      </c>
      <c r="B1048">
        <v>2.5895727377884801</v>
      </c>
      <c r="C1048">
        <v>2.0031086624737302</v>
      </c>
      <c r="D1048">
        <v>2.90133866918565</v>
      </c>
      <c r="H1048">
        <v>208.6</v>
      </c>
      <c r="I1048">
        <v>6.3932040620556601</v>
      </c>
      <c r="J1048">
        <v>5.8304639475160203</v>
      </c>
      <c r="K1048">
        <v>6.2527350580168903</v>
      </c>
    </row>
    <row r="1049" spans="1:11" x14ac:dyDescent="0.55000000000000004">
      <c r="A1049">
        <v>208.8</v>
      </c>
      <c r="B1049">
        <v>2.6968738526350799</v>
      </c>
      <c r="C1049">
        <v>2.0318475551407502</v>
      </c>
      <c r="D1049">
        <v>2.9768734758641999</v>
      </c>
      <c r="H1049">
        <v>208.8</v>
      </c>
      <c r="I1049">
        <v>6.607086384904</v>
      </c>
      <c r="J1049">
        <v>5.6342850482915097</v>
      </c>
      <c r="K1049">
        <v>6.4448571876546099</v>
      </c>
    </row>
    <row r="1050" spans="1:11" x14ac:dyDescent="0.55000000000000004">
      <c r="A1050">
        <v>209</v>
      </c>
      <c r="B1050">
        <v>2.8494156607534</v>
      </c>
      <c r="C1050">
        <v>1.93511315553011</v>
      </c>
      <c r="D1050">
        <v>3.1095762666646198</v>
      </c>
      <c r="H1050">
        <v>209</v>
      </c>
      <c r="I1050">
        <v>6.30995203310977</v>
      </c>
      <c r="J1050">
        <v>5.9875693897656399</v>
      </c>
      <c r="K1050">
        <v>6.5445262730523597</v>
      </c>
    </row>
    <row r="1051" spans="1:11" x14ac:dyDescent="0.55000000000000004">
      <c r="A1051">
        <v>209.2</v>
      </c>
      <c r="B1051">
        <v>2.9883788663661401</v>
      </c>
      <c r="C1051">
        <v>1.8648053431954701</v>
      </c>
      <c r="D1051">
        <v>3.1779060392459701</v>
      </c>
      <c r="H1051">
        <v>209.2</v>
      </c>
      <c r="I1051">
        <v>6.6043611862076199</v>
      </c>
      <c r="J1051">
        <v>6.1330896992763604</v>
      </c>
      <c r="K1051">
        <v>6.1808166326285301</v>
      </c>
    </row>
    <row r="1052" spans="1:11" x14ac:dyDescent="0.55000000000000004">
      <c r="A1052">
        <v>209.4</v>
      </c>
      <c r="B1052">
        <v>3.0859066868565699</v>
      </c>
      <c r="C1052">
        <v>1.86399807344657</v>
      </c>
      <c r="D1052">
        <v>3.1795337551537299</v>
      </c>
      <c r="H1052">
        <v>209.4</v>
      </c>
      <c r="I1052">
        <v>6.0302461123559601</v>
      </c>
      <c r="J1052">
        <v>5.6682225591967397</v>
      </c>
      <c r="K1052">
        <v>7.1979428709968101</v>
      </c>
    </row>
    <row r="1053" spans="1:11" x14ac:dyDescent="0.55000000000000004">
      <c r="A1053">
        <v>209.6</v>
      </c>
      <c r="B1053">
        <v>3.3155488306599299</v>
      </c>
      <c r="C1053">
        <v>1.9092893305659</v>
      </c>
      <c r="D1053">
        <v>3.1592476928231101</v>
      </c>
      <c r="H1053">
        <v>209.6</v>
      </c>
      <c r="I1053">
        <v>6.59103410588519</v>
      </c>
      <c r="J1053">
        <v>6.2392740894442502</v>
      </c>
      <c r="K1053">
        <v>5.5428784369669497</v>
      </c>
    </row>
    <row r="1054" spans="1:11" x14ac:dyDescent="0.55000000000000004">
      <c r="A1054">
        <v>209.8</v>
      </c>
      <c r="B1054">
        <v>3.6032168594578602</v>
      </c>
      <c r="C1054">
        <v>1.93561252974411</v>
      </c>
      <c r="D1054">
        <v>3.2563604405237299</v>
      </c>
      <c r="H1054">
        <v>209.8</v>
      </c>
      <c r="I1054">
        <v>6.4963227474415799</v>
      </c>
      <c r="J1054">
        <v>6.4840970578961103</v>
      </c>
      <c r="K1054">
        <v>5.3697366151060697</v>
      </c>
    </row>
    <row r="1055" spans="1:11" x14ac:dyDescent="0.55000000000000004">
      <c r="A1055">
        <v>210</v>
      </c>
      <c r="B1055">
        <v>3.4212259922261299</v>
      </c>
      <c r="C1055">
        <v>2.1504120588967299</v>
      </c>
      <c r="D1055">
        <v>3.0303075368077601</v>
      </c>
      <c r="H1055">
        <v>210</v>
      </c>
      <c r="I1055">
        <v>5.9305747957244499</v>
      </c>
      <c r="J1055">
        <v>6.3389668801344596</v>
      </c>
      <c r="K1055">
        <v>5.6464901622258399</v>
      </c>
    </row>
    <row r="1056" spans="1:11" x14ac:dyDescent="0.55000000000000004">
      <c r="A1056">
        <v>210.2</v>
      </c>
      <c r="B1056">
        <v>3.39105823918413</v>
      </c>
      <c r="C1056">
        <v>2.0434055093833301</v>
      </c>
      <c r="D1056">
        <v>3.19776285543213</v>
      </c>
      <c r="H1056">
        <v>210.2</v>
      </c>
      <c r="I1056">
        <v>6.5274076500311899</v>
      </c>
      <c r="J1056">
        <v>6.1687562021018598</v>
      </c>
      <c r="K1056">
        <v>5.9821713982449296</v>
      </c>
    </row>
    <row r="1057" spans="1:11" x14ac:dyDescent="0.55000000000000004">
      <c r="A1057">
        <v>210.4</v>
      </c>
      <c r="B1057">
        <v>3.2057959066444801</v>
      </c>
      <c r="C1057">
        <v>2.0087948253876799</v>
      </c>
      <c r="D1057">
        <v>2.9089984750111899</v>
      </c>
      <c r="H1057">
        <v>210.4</v>
      </c>
      <c r="I1057">
        <v>6.5783428621826801</v>
      </c>
      <c r="J1057">
        <v>5.5208182574287203</v>
      </c>
      <c r="K1057">
        <v>4.8819437468200801</v>
      </c>
    </row>
    <row r="1058" spans="1:11" x14ac:dyDescent="0.55000000000000004">
      <c r="A1058">
        <v>210.6</v>
      </c>
      <c r="B1058">
        <v>3.26158583199582</v>
      </c>
      <c r="C1058">
        <v>1.8414131859654901</v>
      </c>
      <c r="D1058">
        <v>3.1097171972932101</v>
      </c>
      <c r="H1058">
        <v>210.6</v>
      </c>
      <c r="I1058">
        <v>6.6969754861572204</v>
      </c>
      <c r="J1058">
        <v>5.9754490556458704</v>
      </c>
      <c r="K1058">
        <v>5.0181880558409899</v>
      </c>
    </row>
    <row r="1059" spans="1:11" x14ac:dyDescent="0.55000000000000004">
      <c r="A1059">
        <v>210.8</v>
      </c>
      <c r="B1059">
        <v>3.3596047476098199</v>
      </c>
      <c r="C1059">
        <v>1.81406729490477</v>
      </c>
      <c r="D1059">
        <v>2.9850410498081601</v>
      </c>
      <c r="H1059">
        <v>210.8</v>
      </c>
      <c r="I1059">
        <v>6.6552162513101596</v>
      </c>
      <c r="J1059">
        <v>5.3389446773837399</v>
      </c>
      <c r="K1059">
        <v>5.4103530092651102</v>
      </c>
    </row>
    <row r="1060" spans="1:11" x14ac:dyDescent="0.55000000000000004">
      <c r="A1060">
        <v>211</v>
      </c>
      <c r="B1060">
        <v>3.0238164528582798</v>
      </c>
      <c r="C1060">
        <v>1.84417261289524</v>
      </c>
      <c r="D1060">
        <v>3.1122835104182101</v>
      </c>
      <c r="H1060">
        <v>211</v>
      </c>
      <c r="I1060">
        <v>6.95993232315677</v>
      </c>
      <c r="J1060">
        <v>5.1082883936263697</v>
      </c>
      <c r="K1060">
        <v>5.6283189484260303</v>
      </c>
    </row>
    <row r="1061" spans="1:11" x14ac:dyDescent="0.55000000000000004">
      <c r="A1061">
        <v>211.2</v>
      </c>
      <c r="B1061">
        <v>3.0918530925318501</v>
      </c>
      <c r="C1061">
        <v>1.7832722031030299</v>
      </c>
      <c r="D1061">
        <v>3.1296398373737699</v>
      </c>
      <c r="H1061">
        <v>211.2</v>
      </c>
      <c r="I1061">
        <v>8.2943657040359096</v>
      </c>
      <c r="J1061">
        <v>5.3535217917937699</v>
      </c>
      <c r="K1061">
        <v>5.3899331217059103</v>
      </c>
    </row>
    <row r="1062" spans="1:11" x14ac:dyDescent="0.55000000000000004">
      <c r="A1062">
        <v>211.4</v>
      </c>
      <c r="B1062">
        <v>3.0812562319104999</v>
      </c>
      <c r="C1062">
        <v>1.9062750669441699</v>
      </c>
      <c r="D1062">
        <v>2.96549186004389</v>
      </c>
      <c r="H1062">
        <v>211.4</v>
      </c>
      <c r="I1062">
        <v>7.4494503386676403</v>
      </c>
      <c r="J1062">
        <v>5.63371116333595</v>
      </c>
      <c r="K1062">
        <v>5.9637285967992399</v>
      </c>
    </row>
    <row r="1063" spans="1:11" x14ac:dyDescent="0.55000000000000004">
      <c r="A1063">
        <v>211.6</v>
      </c>
      <c r="B1063">
        <v>2.9995764101348001</v>
      </c>
      <c r="C1063">
        <v>1.9832483835385</v>
      </c>
      <c r="D1063">
        <v>2.9707614915955198</v>
      </c>
      <c r="H1063">
        <v>211.6</v>
      </c>
      <c r="I1063">
        <v>8.3523373214895908</v>
      </c>
      <c r="J1063">
        <v>5.3627386475315602</v>
      </c>
      <c r="K1063">
        <v>6.0415934092784997</v>
      </c>
    </row>
    <row r="1064" spans="1:11" x14ac:dyDescent="0.55000000000000004">
      <c r="A1064">
        <v>211.8</v>
      </c>
      <c r="B1064">
        <v>2.8680289657241098</v>
      </c>
      <c r="C1064">
        <v>1.9358759242552901</v>
      </c>
      <c r="D1064">
        <v>3.20113630591635</v>
      </c>
      <c r="H1064">
        <v>211.8</v>
      </c>
      <c r="I1064">
        <v>6.7582561225749798</v>
      </c>
      <c r="J1064">
        <v>5.4887126779269204</v>
      </c>
      <c r="K1064">
        <v>5.88697972439605</v>
      </c>
    </row>
    <row r="1065" spans="1:11" x14ac:dyDescent="0.55000000000000004">
      <c r="A1065">
        <v>212</v>
      </c>
      <c r="B1065">
        <v>2.9693671031286999</v>
      </c>
      <c r="C1065">
        <v>2.0123360390250702</v>
      </c>
      <c r="D1065">
        <v>2.9683052705936399</v>
      </c>
      <c r="H1065">
        <v>212</v>
      </c>
      <c r="I1065">
        <v>6.4267933820245302</v>
      </c>
      <c r="J1065">
        <v>5.4411649183944899</v>
      </c>
      <c r="K1065">
        <v>6.2201364413465399</v>
      </c>
    </row>
    <row r="1066" spans="1:11" x14ac:dyDescent="0.55000000000000004">
      <c r="A1066">
        <v>212.2</v>
      </c>
      <c r="B1066">
        <v>2.98969448236479</v>
      </c>
      <c r="C1066">
        <v>2.0774852683428202</v>
      </c>
      <c r="D1066">
        <v>2.8986296653327699</v>
      </c>
      <c r="H1066">
        <v>212.2</v>
      </c>
      <c r="I1066">
        <v>6.8374931182907304</v>
      </c>
      <c r="J1066">
        <v>5.3848278396092004</v>
      </c>
      <c r="K1066">
        <v>5.7576358033597099</v>
      </c>
    </row>
    <row r="1067" spans="1:11" x14ac:dyDescent="0.55000000000000004">
      <c r="A1067">
        <v>212.4</v>
      </c>
      <c r="B1067">
        <v>2.9167757219888402</v>
      </c>
      <c r="C1067">
        <v>2.01711729357634</v>
      </c>
      <c r="D1067">
        <v>2.8097580376217901</v>
      </c>
      <c r="H1067">
        <v>212.4</v>
      </c>
      <c r="I1067">
        <v>7.2151846110802298</v>
      </c>
      <c r="J1067">
        <v>5.9096332293228997</v>
      </c>
      <c r="K1067">
        <v>5.88034573952429</v>
      </c>
    </row>
    <row r="1068" spans="1:11" x14ac:dyDescent="0.55000000000000004">
      <c r="A1068">
        <v>212.6</v>
      </c>
      <c r="B1068">
        <v>2.9998034352924599</v>
      </c>
      <c r="C1068">
        <v>1.9435328208578599</v>
      </c>
      <c r="D1068">
        <v>2.7260229397809601</v>
      </c>
      <c r="H1068">
        <v>212.6</v>
      </c>
      <c r="I1068">
        <v>6.8805310979132397</v>
      </c>
      <c r="J1068">
        <v>5.5346425156275503</v>
      </c>
      <c r="K1068">
        <v>5.7046225174730196</v>
      </c>
    </row>
    <row r="1069" spans="1:11" x14ac:dyDescent="0.55000000000000004">
      <c r="A1069">
        <v>212.8</v>
      </c>
      <c r="B1069">
        <v>3.2498307637448098</v>
      </c>
      <c r="C1069">
        <v>1.8394510133198401</v>
      </c>
      <c r="D1069">
        <v>3.1052905296814202</v>
      </c>
      <c r="H1069">
        <v>212.8</v>
      </c>
      <c r="I1069">
        <v>6.3159700573743196</v>
      </c>
      <c r="J1069">
        <v>5.7895662555560499</v>
      </c>
      <c r="K1069">
        <v>6.2794420616959998</v>
      </c>
    </row>
    <row r="1070" spans="1:11" x14ac:dyDescent="0.55000000000000004">
      <c r="A1070">
        <v>213</v>
      </c>
      <c r="B1070">
        <v>3.2258040613674002</v>
      </c>
      <c r="C1070">
        <v>1.6795465071561599</v>
      </c>
      <c r="D1070">
        <v>2.8674745811926798</v>
      </c>
      <c r="H1070">
        <v>213</v>
      </c>
      <c r="I1070">
        <v>6.8110824839794404</v>
      </c>
      <c r="J1070">
        <v>5.3151915050784204</v>
      </c>
      <c r="K1070">
        <v>5.6153848025058402</v>
      </c>
    </row>
    <row r="1071" spans="1:11" x14ac:dyDescent="0.55000000000000004">
      <c r="A1071">
        <v>213.2</v>
      </c>
      <c r="B1071">
        <v>3.00153820995234</v>
      </c>
      <c r="C1071">
        <v>1.8766420590430199</v>
      </c>
      <c r="D1071">
        <v>2.9952426532967702</v>
      </c>
      <c r="H1071">
        <v>213.2</v>
      </c>
      <c r="I1071">
        <v>6.38725690786515</v>
      </c>
      <c r="J1071">
        <v>5.4800571513041803</v>
      </c>
      <c r="K1071">
        <v>5.9798601321793203</v>
      </c>
    </row>
    <row r="1072" spans="1:11" x14ac:dyDescent="0.55000000000000004">
      <c r="A1072">
        <v>213.4</v>
      </c>
      <c r="B1072">
        <v>2.9960630639134802</v>
      </c>
      <c r="C1072">
        <v>1.8643037538326099</v>
      </c>
      <c r="D1072">
        <v>3.0317185369047599</v>
      </c>
      <c r="H1072">
        <v>213.4</v>
      </c>
      <c r="I1072">
        <v>6.5690434338414097</v>
      </c>
      <c r="J1072">
        <v>4.9121655766614598</v>
      </c>
      <c r="K1072">
        <v>5.5781964724793802</v>
      </c>
    </row>
    <row r="1073" spans="1:11" x14ac:dyDescent="0.55000000000000004">
      <c r="A1073">
        <v>213.6</v>
      </c>
      <c r="B1073">
        <v>3.1065076549374502</v>
      </c>
      <c r="C1073">
        <v>1.80965263114616</v>
      </c>
      <c r="D1073">
        <v>2.9943315449851502</v>
      </c>
      <c r="H1073">
        <v>213.6</v>
      </c>
      <c r="I1073">
        <v>6.7271473810748104</v>
      </c>
      <c r="J1073">
        <v>4.9141302341751896</v>
      </c>
      <c r="K1073">
        <v>5.6705660604279897</v>
      </c>
    </row>
    <row r="1074" spans="1:11" x14ac:dyDescent="0.55000000000000004">
      <c r="A1074">
        <v>213.8</v>
      </c>
      <c r="B1074">
        <v>3.2252133640932299</v>
      </c>
      <c r="C1074">
        <v>1.8159391771489299</v>
      </c>
      <c r="D1074">
        <v>2.9733907545106599</v>
      </c>
      <c r="H1074">
        <v>213.8</v>
      </c>
      <c r="I1074">
        <v>6.4548640376921904</v>
      </c>
      <c r="J1074">
        <v>4.8741408785943303</v>
      </c>
      <c r="K1074">
        <v>5.8737650681367599</v>
      </c>
    </row>
    <row r="1075" spans="1:11" x14ac:dyDescent="0.55000000000000004">
      <c r="A1075">
        <v>214</v>
      </c>
      <c r="B1075">
        <v>2.8921827365208901</v>
      </c>
      <c r="C1075">
        <v>1.7154589801054001</v>
      </c>
      <c r="D1075">
        <v>2.9952210187351702</v>
      </c>
      <c r="H1075">
        <v>214</v>
      </c>
      <c r="I1075">
        <v>6.5014133357094597</v>
      </c>
      <c r="J1075">
        <v>5.40298052255066</v>
      </c>
      <c r="K1075">
        <v>5.2092687457451197</v>
      </c>
    </row>
    <row r="1076" spans="1:11" x14ac:dyDescent="0.55000000000000004">
      <c r="A1076">
        <v>214.2</v>
      </c>
      <c r="B1076">
        <v>3.0954579611789801</v>
      </c>
      <c r="C1076">
        <v>1.8798715458642401</v>
      </c>
      <c r="D1076">
        <v>2.9101846856315898</v>
      </c>
      <c r="H1076">
        <v>214.2</v>
      </c>
      <c r="I1076">
        <v>7.2804009951645901</v>
      </c>
      <c r="J1076">
        <v>5.0196601138113204</v>
      </c>
      <c r="K1076">
        <v>6.2743883466176902</v>
      </c>
    </row>
    <row r="1077" spans="1:11" x14ac:dyDescent="0.55000000000000004">
      <c r="A1077">
        <v>214.4</v>
      </c>
      <c r="B1077">
        <v>3.1367193681410801</v>
      </c>
      <c r="C1077">
        <v>1.9432057564326899</v>
      </c>
      <c r="D1077">
        <v>2.7616946782020801</v>
      </c>
      <c r="H1077">
        <v>214.4</v>
      </c>
      <c r="I1077">
        <v>6.5827731663906004</v>
      </c>
      <c r="J1077">
        <v>4.7315466372254402</v>
      </c>
      <c r="K1077">
        <v>5.5879919174753301</v>
      </c>
    </row>
    <row r="1078" spans="1:11" x14ac:dyDescent="0.55000000000000004">
      <c r="A1078">
        <v>214.6</v>
      </c>
      <c r="B1078">
        <v>3.0183328444980901</v>
      </c>
      <c r="C1078">
        <v>1.97306586664341</v>
      </c>
      <c r="D1078">
        <v>2.9504455935311</v>
      </c>
      <c r="H1078">
        <v>214.6</v>
      </c>
      <c r="I1078">
        <v>6.4792128617164</v>
      </c>
      <c r="J1078">
        <v>4.9440204982085501</v>
      </c>
      <c r="K1078">
        <v>5.9153552996896002</v>
      </c>
    </row>
    <row r="1079" spans="1:11" x14ac:dyDescent="0.55000000000000004">
      <c r="A1079">
        <v>214.8</v>
      </c>
      <c r="B1079">
        <v>3.0854882726927202</v>
      </c>
      <c r="C1079">
        <v>1.9547255433777799</v>
      </c>
      <c r="D1079">
        <v>2.8405250800853699</v>
      </c>
      <c r="H1079">
        <v>214.8</v>
      </c>
      <c r="I1079">
        <v>6.7139504062226703</v>
      </c>
      <c r="J1079">
        <v>4.8704701001425796</v>
      </c>
      <c r="K1079">
        <v>5.7407362480863302</v>
      </c>
    </row>
    <row r="1080" spans="1:11" x14ac:dyDescent="0.55000000000000004">
      <c r="A1080">
        <v>215</v>
      </c>
      <c r="B1080">
        <v>2.8488297432849499</v>
      </c>
      <c r="C1080">
        <v>1.92491740873531</v>
      </c>
      <c r="D1080">
        <v>3.02825620048533</v>
      </c>
      <c r="H1080">
        <v>215</v>
      </c>
      <c r="I1080">
        <v>7.1433553180132696</v>
      </c>
      <c r="J1080">
        <v>4.7126980443598896</v>
      </c>
      <c r="K1080">
        <v>5.8106851634077801</v>
      </c>
    </row>
    <row r="1081" spans="1:11" x14ac:dyDescent="0.55000000000000004">
      <c r="A1081">
        <v>215.2</v>
      </c>
      <c r="B1081">
        <v>3.1122880302118898</v>
      </c>
      <c r="C1081">
        <v>1.87235450334863</v>
      </c>
      <c r="D1081">
        <v>3.1042945939286102</v>
      </c>
      <c r="H1081">
        <v>215.2</v>
      </c>
      <c r="I1081">
        <v>7.6433419880050799</v>
      </c>
      <c r="J1081">
        <v>5.1817922432600403</v>
      </c>
      <c r="K1081">
        <v>5.3498346438580402</v>
      </c>
    </row>
    <row r="1082" spans="1:11" x14ac:dyDescent="0.55000000000000004">
      <c r="A1082">
        <v>215.4</v>
      </c>
      <c r="B1082">
        <v>3.2933071192194001</v>
      </c>
      <c r="C1082">
        <v>2.0838085803492401</v>
      </c>
      <c r="D1082">
        <v>2.9788559649114998</v>
      </c>
      <c r="H1082">
        <v>215.4</v>
      </c>
      <c r="I1082">
        <v>7.4909852644364596</v>
      </c>
      <c r="J1082">
        <v>5.0058899906960104</v>
      </c>
      <c r="K1082">
        <v>5.9618010506887504</v>
      </c>
    </row>
    <row r="1083" spans="1:11" x14ac:dyDescent="0.55000000000000004">
      <c r="A1083">
        <v>215.6</v>
      </c>
      <c r="B1083">
        <v>3.2405471953573599</v>
      </c>
      <c r="C1083">
        <v>2.17645450505155</v>
      </c>
      <c r="D1083">
        <v>2.9360100514629499</v>
      </c>
      <c r="H1083">
        <v>215.6</v>
      </c>
      <c r="I1083">
        <v>6.8528162402520998</v>
      </c>
      <c r="J1083">
        <v>4.6253433453058603</v>
      </c>
      <c r="K1083">
        <v>7.0793689080179796</v>
      </c>
    </row>
    <row r="1084" spans="1:11" x14ac:dyDescent="0.55000000000000004">
      <c r="A1084">
        <v>215.8</v>
      </c>
      <c r="B1084">
        <v>3.4146208356232899</v>
      </c>
      <c r="C1084">
        <v>2.00424794197815</v>
      </c>
      <c r="D1084">
        <v>2.9311744734535798</v>
      </c>
      <c r="H1084">
        <v>215.8</v>
      </c>
      <c r="I1084">
        <v>6.7236536892286001</v>
      </c>
      <c r="J1084">
        <v>5.1042299298141796</v>
      </c>
      <c r="K1084">
        <v>5.8442441869256498</v>
      </c>
    </row>
    <row r="1085" spans="1:11" x14ac:dyDescent="0.55000000000000004">
      <c r="A1085">
        <v>216</v>
      </c>
      <c r="B1085">
        <v>3.1584900089266199</v>
      </c>
      <c r="C1085">
        <v>2.01798457097602</v>
      </c>
      <c r="D1085">
        <v>2.9535520325400899</v>
      </c>
      <c r="H1085">
        <v>216</v>
      </c>
      <c r="I1085">
        <v>6.2134261459887403</v>
      </c>
      <c r="J1085">
        <v>4.9763717949409898</v>
      </c>
      <c r="K1085">
        <v>6.0907473907145198</v>
      </c>
    </row>
    <row r="1086" spans="1:11" x14ac:dyDescent="0.55000000000000004">
      <c r="A1086">
        <v>216.2</v>
      </c>
      <c r="B1086">
        <v>3.0767739384780199</v>
      </c>
      <c r="C1086">
        <v>1.9624451132688301</v>
      </c>
      <c r="D1086">
        <v>3.0869680703456899</v>
      </c>
      <c r="H1086">
        <v>216.2</v>
      </c>
      <c r="I1086">
        <v>6.0030435411776404</v>
      </c>
      <c r="J1086">
        <v>4.8034836497092996</v>
      </c>
      <c r="K1086">
        <v>5.6759138277088503</v>
      </c>
    </row>
    <row r="1087" spans="1:11" x14ac:dyDescent="0.55000000000000004">
      <c r="A1087">
        <v>216.4</v>
      </c>
      <c r="B1087">
        <v>2.7587392546898699</v>
      </c>
      <c r="C1087">
        <v>2.1979438588417701</v>
      </c>
      <c r="D1087">
        <v>3.2125247577061602</v>
      </c>
      <c r="H1087">
        <v>216.4</v>
      </c>
      <c r="I1087">
        <v>5.8611291733361099</v>
      </c>
      <c r="J1087">
        <v>5.3553368092388496</v>
      </c>
      <c r="K1087">
        <v>5.8079816315411801</v>
      </c>
    </row>
    <row r="1088" spans="1:11" x14ac:dyDescent="0.55000000000000004">
      <c r="A1088">
        <v>216.6</v>
      </c>
      <c r="B1088">
        <v>2.8219727839819999</v>
      </c>
      <c r="C1088">
        <v>2.1259801119285902</v>
      </c>
      <c r="D1088">
        <v>3.1209794863412901</v>
      </c>
      <c r="H1088">
        <v>216.6</v>
      </c>
      <c r="I1088">
        <v>6.3619816841121803</v>
      </c>
      <c r="J1088">
        <v>5.0463685073102598</v>
      </c>
      <c r="K1088">
        <v>5.6830298314086196</v>
      </c>
    </row>
    <row r="1089" spans="1:11" x14ac:dyDescent="0.55000000000000004">
      <c r="A1089">
        <v>216.8</v>
      </c>
      <c r="B1089">
        <v>3.0036051386452902</v>
      </c>
      <c r="C1089">
        <v>1.88999260006922</v>
      </c>
      <c r="D1089">
        <v>3.1509817868888401</v>
      </c>
      <c r="H1089">
        <v>216.8</v>
      </c>
      <c r="I1089">
        <v>6.6432204863805397</v>
      </c>
      <c r="J1089">
        <v>4.6627641588620197</v>
      </c>
      <c r="K1089">
        <v>5.5493472319756796</v>
      </c>
    </row>
    <row r="1090" spans="1:11" x14ac:dyDescent="0.55000000000000004">
      <c r="A1090">
        <v>217</v>
      </c>
      <c r="B1090">
        <v>2.7683504394790099</v>
      </c>
      <c r="C1090">
        <v>1.8814233621224501</v>
      </c>
      <c r="D1090">
        <v>3.1376623480441101</v>
      </c>
      <c r="H1090">
        <v>217</v>
      </c>
      <c r="I1090">
        <v>6.8677351343410997</v>
      </c>
      <c r="J1090">
        <v>5.0315038310696103</v>
      </c>
      <c r="K1090">
        <v>5.7343210179151702</v>
      </c>
    </row>
    <row r="1091" spans="1:11" x14ac:dyDescent="0.55000000000000004">
      <c r="A1091">
        <v>217.2</v>
      </c>
      <c r="B1091">
        <v>2.9759752997864299</v>
      </c>
      <c r="C1091">
        <v>2.14832397952721</v>
      </c>
      <c r="D1091">
        <v>3.0832703349554098</v>
      </c>
      <c r="H1091">
        <v>217.2</v>
      </c>
      <c r="I1091">
        <v>6.4023500038788104</v>
      </c>
      <c r="J1091">
        <v>5.42877345434127</v>
      </c>
      <c r="K1091">
        <v>5.6281548033938797</v>
      </c>
    </row>
    <row r="1092" spans="1:11" x14ac:dyDescent="0.55000000000000004">
      <c r="A1092">
        <v>217.4</v>
      </c>
      <c r="B1092">
        <v>2.74398125540479</v>
      </c>
      <c r="C1092">
        <v>1.95160807209409</v>
      </c>
      <c r="D1092">
        <v>3.0837293835407298</v>
      </c>
      <c r="H1092">
        <v>217.4</v>
      </c>
      <c r="I1092">
        <v>6.3879507189591598</v>
      </c>
      <c r="J1092">
        <v>5.3509648236470602</v>
      </c>
      <c r="K1092">
        <v>5.4047144819707302</v>
      </c>
    </row>
    <row r="1093" spans="1:11" x14ac:dyDescent="0.55000000000000004">
      <c r="A1093">
        <v>217.6</v>
      </c>
      <c r="B1093">
        <v>2.6701557432424101</v>
      </c>
      <c r="C1093">
        <v>1.9948548132220401</v>
      </c>
      <c r="D1093">
        <v>3.0133795848052198</v>
      </c>
      <c r="H1093">
        <v>217.6</v>
      </c>
      <c r="I1093">
        <v>6.1211743518154096</v>
      </c>
      <c r="J1093">
        <v>5.3822236091881699</v>
      </c>
      <c r="K1093">
        <v>5.6700219225350104</v>
      </c>
    </row>
    <row r="1094" spans="1:11" x14ac:dyDescent="0.55000000000000004">
      <c r="A1094">
        <v>217.8</v>
      </c>
      <c r="B1094">
        <v>2.8333885247357</v>
      </c>
      <c r="C1094">
        <v>2.1423534515850799</v>
      </c>
      <c r="D1094">
        <v>2.9776046825206599</v>
      </c>
      <c r="H1094">
        <v>217.8</v>
      </c>
      <c r="I1094">
        <v>7.0204564901180699</v>
      </c>
      <c r="J1094">
        <v>4.9111021956685201</v>
      </c>
      <c r="K1094">
        <v>5.8272805018345597</v>
      </c>
    </row>
    <row r="1095" spans="1:11" x14ac:dyDescent="0.55000000000000004">
      <c r="A1095">
        <v>218</v>
      </c>
      <c r="B1095">
        <v>2.8815357184753099</v>
      </c>
      <c r="C1095">
        <v>2.0316721006129002</v>
      </c>
      <c r="D1095">
        <v>2.9080715927868299</v>
      </c>
      <c r="H1095">
        <v>218</v>
      </c>
      <c r="I1095">
        <v>6.0557726372380998</v>
      </c>
      <c r="J1095">
        <v>4.8962869310263502</v>
      </c>
      <c r="K1095">
        <v>6.3517427697230797</v>
      </c>
    </row>
    <row r="1096" spans="1:11" x14ac:dyDescent="0.55000000000000004">
      <c r="A1096">
        <v>218.2</v>
      </c>
      <c r="B1096">
        <v>3.0073259491606099</v>
      </c>
      <c r="C1096">
        <v>1.92945242827705</v>
      </c>
      <c r="D1096">
        <v>2.9045847740061999</v>
      </c>
      <c r="H1096">
        <v>218.2</v>
      </c>
      <c r="I1096">
        <v>5.9487092520283298</v>
      </c>
      <c r="J1096">
        <v>4.9953344678571199</v>
      </c>
      <c r="K1096">
        <v>6.9407903419031998</v>
      </c>
    </row>
    <row r="1097" spans="1:11" x14ac:dyDescent="0.55000000000000004">
      <c r="A1097">
        <v>218.4</v>
      </c>
      <c r="B1097">
        <v>3.2457220149616202</v>
      </c>
      <c r="C1097">
        <v>1.8739081701479301</v>
      </c>
      <c r="D1097">
        <v>2.90735802205743</v>
      </c>
      <c r="H1097">
        <v>218.4</v>
      </c>
      <c r="I1097">
        <v>5.7906696365695502</v>
      </c>
      <c r="J1097">
        <v>5.0969065246874496</v>
      </c>
      <c r="K1097">
        <v>5.7326816154852702</v>
      </c>
    </row>
    <row r="1098" spans="1:11" x14ac:dyDescent="0.55000000000000004">
      <c r="A1098">
        <v>218.6</v>
      </c>
      <c r="B1098">
        <v>3.6264585672571599</v>
      </c>
      <c r="C1098">
        <v>1.8918681936172099</v>
      </c>
      <c r="D1098">
        <v>2.8492641250902002</v>
      </c>
      <c r="H1098">
        <v>218.6</v>
      </c>
      <c r="I1098">
        <v>5.5433243330342696</v>
      </c>
      <c r="J1098">
        <v>5.4108774817407301</v>
      </c>
      <c r="K1098">
        <v>5.6631482597213099</v>
      </c>
    </row>
    <row r="1099" spans="1:11" x14ac:dyDescent="0.55000000000000004">
      <c r="A1099">
        <v>218.8</v>
      </c>
      <c r="B1099">
        <v>3.50222543069258</v>
      </c>
      <c r="C1099">
        <v>1.9145617909013299</v>
      </c>
      <c r="D1099">
        <v>2.8291683383961099</v>
      </c>
      <c r="H1099">
        <v>218.8</v>
      </c>
      <c r="I1099">
        <v>5.27168408200711</v>
      </c>
      <c r="J1099">
        <v>4.9725511306611496</v>
      </c>
      <c r="K1099">
        <v>5.6504368659053998</v>
      </c>
    </row>
    <row r="1100" spans="1:11" x14ac:dyDescent="0.55000000000000004">
      <c r="A1100">
        <v>219</v>
      </c>
      <c r="B1100">
        <v>3.6187747021209602</v>
      </c>
      <c r="C1100">
        <v>1.9241679352632799</v>
      </c>
      <c r="D1100">
        <v>2.8648807095017701</v>
      </c>
      <c r="H1100">
        <v>219</v>
      </c>
      <c r="I1100">
        <v>5.2514140934204496</v>
      </c>
      <c r="J1100">
        <v>4.3575477228397999</v>
      </c>
      <c r="K1100">
        <v>5.6306371436009801</v>
      </c>
    </row>
    <row r="1101" spans="1:11" x14ac:dyDescent="0.55000000000000004">
      <c r="A1101">
        <v>219.2</v>
      </c>
      <c r="B1101">
        <v>3.5358156426554701</v>
      </c>
      <c r="C1101">
        <v>2.1272178559228898</v>
      </c>
      <c r="D1101">
        <v>2.9564563395395198</v>
      </c>
      <c r="H1101">
        <v>219.2</v>
      </c>
      <c r="I1101">
        <v>5.3322109812134597</v>
      </c>
      <c r="J1101">
        <v>4.0878119726454702</v>
      </c>
      <c r="K1101">
        <v>6.2109912415946802</v>
      </c>
    </row>
    <row r="1102" spans="1:11" x14ac:dyDescent="0.55000000000000004">
      <c r="A1102">
        <v>219.4</v>
      </c>
      <c r="B1102">
        <v>3.3868482449742401</v>
      </c>
      <c r="C1102">
        <v>1.86391149996878</v>
      </c>
      <c r="D1102">
        <v>3.06297186323535</v>
      </c>
      <c r="H1102">
        <v>219.4</v>
      </c>
      <c r="I1102">
        <v>5.60851082976599</v>
      </c>
      <c r="J1102">
        <v>5.0232907687444799</v>
      </c>
      <c r="K1102">
        <v>5.8244618269373296</v>
      </c>
    </row>
    <row r="1103" spans="1:11" x14ac:dyDescent="0.55000000000000004">
      <c r="A1103">
        <v>219.6</v>
      </c>
      <c r="B1103">
        <v>3.4674591809650002</v>
      </c>
      <c r="C1103">
        <v>1.9043435234283399</v>
      </c>
      <c r="D1103">
        <v>3.0299626997962199</v>
      </c>
      <c r="H1103">
        <v>219.6</v>
      </c>
      <c r="I1103">
        <v>5.8084201438137999</v>
      </c>
      <c r="J1103">
        <v>4.92643916584389</v>
      </c>
      <c r="K1103">
        <v>6.0142526637326403</v>
      </c>
    </row>
    <row r="1104" spans="1:11" x14ac:dyDescent="0.55000000000000004">
      <c r="A1104">
        <v>219.8</v>
      </c>
      <c r="B1104">
        <v>3.29476143569849</v>
      </c>
      <c r="C1104">
        <v>1.9309526733387801</v>
      </c>
      <c r="D1104">
        <v>3.4975151143428498</v>
      </c>
      <c r="H1104">
        <v>219.8</v>
      </c>
      <c r="I1104">
        <v>5.7117127855282499</v>
      </c>
      <c r="J1104">
        <v>4.8326980509495501</v>
      </c>
      <c r="K1104">
        <v>5.7483135748833201</v>
      </c>
    </row>
    <row r="1105" spans="1:11" x14ac:dyDescent="0.55000000000000004">
      <c r="A1105">
        <v>220</v>
      </c>
      <c r="B1105">
        <v>3.44063791035859</v>
      </c>
      <c r="C1105">
        <v>1.82822852897393</v>
      </c>
      <c r="D1105">
        <v>3.2610179002614701</v>
      </c>
      <c r="H1105">
        <v>220</v>
      </c>
      <c r="I1105">
        <v>5.9029347309420599</v>
      </c>
      <c r="J1105">
        <v>5.0271426638185002</v>
      </c>
      <c r="K1105">
        <v>6.0640948819335403</v>
      </c>
    </row>
    <row r="1106" spans="1:11" x14ac:dyDescent="0.55000000000000004">
      <c r="A1106">
        <v>220.2</v>
      </c>
      <c r="B1106">
        <v>3.5451836028986401</v>
      </c>
      <c r="C1106">
        <v>1.7273609454929999</v>
      </c>
      <c r="D1106">
        <v>3.2235590878193201</v>
      </c>
      <c r="H1106">
        <v>220.2</v>
      </c>
      <c r="I1106">
        <v>5.3629270335463497</v>
      </c>
      <c r="J1106">
        <v>4.4256329317612</v>
      </c>
      <c r="K1106">
        <v>5.76741050170211</v>
      </c>
    </row>
    <row r="1107" spans="1:11" x14ac:dyDescent="0.55000000000000004">
      <c r="A1107">
        <v>220.4</v>
      </c>
      <c r="B1107">
        <v>3.3395220484002701</v>
      </c>
      <c r="C1107">
        <v>1.9356846077563199</v>
      </c>
      <c r="D1107">
        <v>3.2545381149283301</v>
      </c>
      <c r="H1107">
        <v>220.4</v>
      </c>
      <c r="I1107">
        <v>5.2550549405934497</v>
      </c>
      <c r="J1107">
        <v>4.6653253387996498</v>
      </c>
      <c r="K1107">
        <v>5.9284273311915197</v>
      </c>
    </row>
    <row r="1108" spans="1:11" x14ac:dyDescent="0.55000000000000004">
      <c r="A1108">
        <v>220.6</v>
      </c>
      <c r="B1108">
        <v>3.38483763121905</v>
      </c>
      <c r="C1108">
        <v>1.84149345178543</v>
      </c>
      <c r="D1108">
        <v>3.1690087307255599</v>
      </c>
      <c r="H1108">
        <v>220.6</v>
      </c>
      <c r="I1108">
        <v>5.7692769222387303</v>
      </c>
      <c r="J1108">
        <v>4.64261987163784</v>
      </c>
      <c r="K1108">
        <v>5.4447020581872998</v>
      </c>
    </row>
    <row r="1109" spans="1:11" x14ac:dyDescent="0.55000000000000004">
      <c r="A1109">
        <v>220.8</v>
      </c>
      <c r="B1109">
        <v>3.15409029211727</v>
      </c>
      <c r="C1109">
        <v>1.9328512958720701</v>
      </c>
      <c r="D1109">
        <v>3.1818762351777798</v>
      </c>
      <c r="H1109">
        <v>220.8</v>
      </c>
      <c r="I1109">
        <v>5.6279528907598397</v>
      </c>
      <c r="J1109">
        <v>4.6180415434820397</v>
      </c>
      <c r="K1109">
        <v>5.0104925492455701</v>
      </c>
    </row>
    <row r="1110" spans="1:11" x14ac:dyDescent="0.55000000000000004">
      <c r="A1110">
        <v>221</v>
      </c>
      <c r="B1110">
        <v>3.2071296495038801</v>
      </c>
      <c r="C1110">
        <v>1.9029370620572701</v>
      </c>
      <c r="D1110">
        <v>3.3024111558198501</v>
      </c>
      <c r="H1110">
        <v>221</v>
      </c>
      <c r="I1110">
        <v>5.9502047224707004</v>
      </c>
      <c r="J1110">
        <v>4.72296557243404</v>
      </c>
      <c r="K1110">
        <v>5.0302587724891499</v>
      </c>
    </row>
    <row r="1111" spans="1:11" x14ac:dyDescent="0.55000000000000004">
      <c r="A1111">
        <v>221.2</v>
      </c>
      <c r="B1111">
        <v>3.3718016393407799</v>
      </c>
      <c r="C1111">
        <v>1.93260674261115</v>
      </c>
      <c r="D1111">
        <v>3.0727773780049801</v>
      </c>
      <c r="H1111">
        <v>221.2</v>
      </c>
      <c r="I1111">
        <v>5.88143842900595</v>
      </c>
      <c r="J1111">
        <v>4.8308880008376196</v>
      </c>
      <c r="K1111">
        <v>5.42778396609582</v>
      </c>
    </row>
    <row r="1112" spans="1:11" x14ac:dyDescent="0.55000000000000004">
      <c r="A1112">
        <v>221.4</v>
      </c>
      <c r="B1112">
        <v>3.7971958207718499</v>
      </c>
      <c r="C1112">
        <v>1.98755552827544</v>
      </c>
      <c r="D1112">
        <v>3.09722423942915</v>
      </c>
      <c r="H1112">
        <v>221.4</v>
      </c>
      <c r="I1112">
        <v>5.2682821878919803</v>
      </c>
      <c r="J1112">
        <v>4.8394716269683702</v>
      </c>
      <c r="K1112">
        <v>5.6878842112952599</v>
      </c>
    </row>
    <row r="1113" spans="1:11" x14ac:dyDescent="0.55000000000000004">
      <c r="A1113">
        <v>221.6</v>
      </c>
      <c r="B1113">
        <v>3.6267077378569099</v>
      </c>
      <c r="C1113">
        <v>1.9253799911878799</v>
      </c>
      <c r="D1113">
        <v>3.1962524958518501</v>
      </c>
      <c r="H1113">
        <v>221.6</v>
      </c>
      <c r="I1113">
        <v>5.0209387536267496</v>
      </c>
      <c r="J1113">
        <v>4.7870702664758102</v>
      </c>
      <c r="K1113">
        <v>5.5002657700043098</v>
      </c>
    </row>
    <row r="1114" spans="1:11" x14ac:dyDescent="0.55000000000000004">
      <c r="A1114">
        <v>221.8</v>
      </c>
      <c r="B1114">
        <v>3.5239602456903798</v>
      </c>
      <c r="C1114">
        <v>1.82003251182669</v>
      </c>
      <c r="D1114">
        <v>3.03748240497666</v>
      </c>
      <c r="H1114">
        <v>221.8</v>
      </c>
      <c r="I1114">
        <v>5.1204195606944696</v>
      </c>
      <c r="J1114">
        <v>4.5889513317627504</v>
      </c>
      <c r="K1114">
        <v>4.97098071041541</v>
      </c>
    </row>
    <row r="1115" spans="1:11" x14ac:dyDescent="0.55000000000000004">
      <c r="A1115">
        <v>222</v>
      </c>
      <c r="B1115">
        <v>3.6070603351612802</v>
      </c>
      <c r="C1115">
        <v>1.91463504566155</v>
      </c>
      <c r="D1115">
        <v>3.0404321576180999</v>
      </c>
      <c r="H1115">
        <v>222</v>
      </c>
      <c r="I1115">
        <v>4.8428361478880504</v>
      </c>
      <c r="J1115">
        <v>4.8364387958824802</v>
      </c>
      <c r="K1115">
        <v>6.3223272051289099</v>
      </c>
    </row>
    <row r="1116" spans="1:11" x14ac:dyDescent="0.55000000000000004">
      <c r="A1116">
        <v>222.2</v>
      </c>
      <c r="B1116">
        <v>3.6129608546863698</v>
      </c>
      <c r="C1116">
        <v>1.9483696721927499</v>
      </c>
      <c r="D1116">
        <v>2.9576145096437001</v>
      </c>
      <c r="H1116">
        <v>222.2</v>
      </c>
      <c r="I1116">
        <v>4.6525267932941903</v>
      </c>
      <c r="J1116">
        <v>4.79613956622301</v>
      </c>
      <c r="K1116">
        <v>5.6904060033206303</v>
      </c>
    </row>
    <row r="1117" spans="1:11" x14ac:dyDescent="0.55000000000000004">
      <c r="A1117">
        <v>222.4</v>
      </c>
      <c r="B1117">
        <v>3.7120096927347102</v>
      </c>
      <c r="C1117">
        <v>1.9124763322857801</v>
      </c>
      <c r="D1117">
        <v>2.88725330787276</v>
      </c>
      <c r="H1117">
        <v>222.4</v>
      </c>
      <c r="I1117">
        <v>5.0002843878206296</v>
      </c>
      <c r="J1117">
        <v>4.7867389475790496</v>
      </c>
      <c r="K1117">
        <v>6.5089594875644199</v>
      </c>
    </row>
    <row r="1118" spans="1:11" x14ac:dyDescent="0.55000000000000004">
      <c r="A1118">
        <v>222.6</v>
      </c>
      <c r="B1118">
        <v>3.6973549847240901</v>
      </c>
      <c r="C1118">
        <v>1.9556804663184899</v>
      </c>
      <c r="D1118">
        <v>2.89371599768437</v>
      </c>
      <c r="H1118">
        <v>222.6</v>
      </c>
      <c r="I1118">
        <v>4.4470863581311697</v>
      </c>
      <c r="J1118">
        <v>4.2754875888603401</v>
      </c>
      <c r="K1118">
        <v>5.7865614445559501</v>
      </c>
    </row>
    <row r="1119" spans="1:11" x14ac:dyDescent="0.55000000000000004">
      <c r="A1119">
        <v>222.8</v>
      </c>
      <c r="B1119">
        <v>3.7412763904700701</v>
      </c>
      <c r="C1119">
        <v>1.8188799416874899</v>
      </c>
      <c r="D1119">
        <v>2.9046924278160402</v>
      </c>
      <c r="H1119">
        <v>222.8</v>
      </c>
      <c r="I1119">
        <v>5.2044296659377398</v>
      </c>
      <c r="J1119">
        <v>4.6632537086384902</v>
      </c>
      <c r="K1119">
        <v>5.66699585123167</v>
      </c>
    </row>
    <row r="1120" spans="1:11" x14ac:dyDescent="0.55000000000000004">
      <c r="A1120">
        <v>223</v>
      </c>
      <c r="B1120">
        <v>4.0954956939987399</v>
      </c>
      <c r="C1120">
        <v>1.88492212993206</v>
      </c>
      <c r="D1120">
        <v>3.2721714060502798</v>
      </c>
      <c r="H1120">
        <v>223</v>
      </c>
      <c r="I1120">
        <v>5.4316720565788401</v>
      </c>
      <c r="J1120">
        <v>4.8557358229952099</v>
      </c>
      <c r="K1120">
        <v>6.4471896863631901</v>
      </c>
    </row>
    <row r="1121" spans="1:11" x14ac:dyDescent="0.55000000000000004">
      <c r="A1121">
        <v>223.2</v>
      </c>
      <c r="B1121">
        <v>3.8309482307812601</v>
      </c>
      <c r="C1121">
        <v>1.87289386486722</v>
      </c>
      <c r="D1121">
        <v>3.2764005533447502</v>
      </c>
      <c r="H1121">
        <v>223.2</v>
      </c>
      <c r="I1121">
        <v>4.5477985551870903</v>
      </c>
      <c r="J1121">
        <v>4.4420808796706099</v>
      </c>
      <c r="K1121">
        <v>7.0539459353372704</v>
      </c>
    </row>
    <row r="1122" spans="1:11" x14ac:dyDescent="0.55000000000000004">
      <c r="A1122">
        <v>223.4</v>
      </c>
      <c r="B1122">
        <v>3.8119449152173699</v>
      </c>
      <c r="C1122">
        <v>1.8763170000213101</v>
      </c>
      <c r="D1122">
        <v>3.15315623859343</v>
      </c>
      <c r="H1122">
        <v>223.4</v>
      </c>
      <c r="I1122">
        <v>5.18943274123286</v>
      </c>
      <c r="J1122">
        <v>4.8022819533121499</v>
      </c>
      <c r="K1122">
        <v>6.5067063632205704</v>
      </c>
    </row>
    <row r="1123" spans="1:11" x14ac:dyDescent="0.55000000000000004">
      <c r="A1123">
        <v>223.6</v>
      </c>
      <c r="B1123">
        <v>3.49747984701184</v>
      </c>
      <c r="C1123">
        <v>2.24011729149086</v>
      </c>
      <c r="D1123">
        <v>3.1594798889173301</v>
      </c>
      <c r="H1123">
        <v>223.6</v>
      </c>
      <c r="I1123">
        <v>5.0106041827846104</v>
      </c>
      <c r="J1123">
        <v>4.6862667318196101</v>
      </c>
      <c r="K1123">
        <v>5.6201094567334602</v>
      </c>
    </row>
    <row r="1124" spans="1:11" x14ac:dyDescent="0.55000000000000004">
      <c r="A1124">
        <v>223.8</v>
      </c>
      <c r="B1124">
        <v>3.4681567264536199</v>
      </c>
      <c r="C1124">
        <v>2.2069105937773301</v>
      </c>
      <c r="D1124">
        <v>3.3225751191097701</v>
      </c>
      <c r="H1124">
        <v>223.8</v>
      </c>
      <c r="I1124">
        <v>5.4968351561783901</v>
      </c>
      <c r="J1124">
        <v>4.6486340371637302</v>
      </c>
      <c r="K1124">
        <v>6.4671512864938201</v>
      </c>
    </row>
    <row r="1125" spans="1:11" x14ac:dyDescent="0.55000000000000004">
      <c r="A1125">
        <v>224</v>
      </c>
      <c r="B1125">
        <v>3.3164870956148</v>
      </c>
      <c r="C1125">
        <v>2.0852038920525802</v>
      </c>
      <c r="D1125">
        <v>3.2444078155702498</v>
      </c>
      <c r="H1125">
        <v>224</v>
      </c>
      <c r="I1125">
        <v>5.1419011714505896</v>
      </c>
      <c r="J1125">
        <v>4.6387993332234201</v>
      </c>
      <c r="K1125">
        <v>6.2656831408847697</v>
      </c>
    </row>
    <row r="1126" spans="1:11" x14ac:dyDescent="0.55000000000000004">
      <c r="A1126">
        <v>224.2</v>
      </c>
      <c r="B1126">
        <v>3.7643186180220498</v>
      </c>
      <c r="C1126">
        <v>2.2507322550408202</v>
      </c>
      <c r="D1126">
        <v>3.21203347467454</v>
      </c>
      <c r="H1126">
        <v>224.2</v>
      </c>
      <c r="I1126">
        <v>4.8716213401623003</v>
      </c>
      <c r="J1126">
        <v>4.7223576353141796</v>
      </c>
      <c r="K1126">
        <v>6.8384019014444899</v>
      </c>
    </row>
    <row r="1127" spans="1:11" x14ac:dyDescent="0.55000000000000004">
      <c r="A1127">
        <v>224.4</v>
      </c>
      <c r="B1127">
        <v>3.5756476632263099</v>
      </c>
      <c r="C1127">
        <v>2.0419305867586202</v>
      </c>
      <c r="D1127">
        <v>3.2332778423870199</v>
      </c>
      <c r="H1127">
        <v>224.4</v>
      </c>
      <c r="I1127">
        <v>4.6855781729169399</v>
      </c>
      <c r="J1127">
        <v>4.4609287931233501</v>
      </c>
      <c r="K1127">
        <v>6.2340696065877896</v>
      </c>
    </row>
    <row r="1128" spans="1:11" x14ac:dyDescent="0.55000000000000004">
      <c r="A1128">
        <v>224.6</v>
      </c>
      <c r="B1128">
        <v>3.5159246886876399</v>
      </c>
      <c r="C1128">
        <v>1.9328333301077401</v>
      </c>
      <c r="D1128">
        <v>3.2954272026412998</v>
      </c>
      <c r="H1128">
        <v>224.6</v>
      </c>
      <c r="I1128">
        <v>4.6195600962206198</v>
      </c>
      <c r="J1128">
        <v>5.1012289725109996</v>
      </c>
      <c r="K1128">
        <v>7.2634104621127999</v>
      </c>
    </row>
    <row r="1129" spans="1:11" x14ac:dyDescent="0.55000000000000004">
      <c r="A1129">
        <v>224.8</v>
      </c>
      <c r="B1129">
        <v>3.6252603405153199</v>
      </c>
      <c r="C1129">
        <v>1.95415912280548</v>
      </c>
      <c r="D1129">
        <v>3.2746312895329601</v>
      </c>
      <c r="H1129">
        <v>224.8</v>
      </c>
      <c r="I1129">
        <v>5.3099119825124097</v>
      </c>
      <c r="J1129">
        <v>4.9166281742811897</v>
      </c>
      <c r="K1129">
        <v>6.6627247752220304</v>
      </c>
    </row>
    <row r="1130" spans="1:11" x14ac:dyDescent="0.55000000000000004">
      <c r="A1130">
        <v>225</v>
      </c>
      <c r="B1130">
        <v>3.1631474800427402</v>
      </c>
      <c r="C1130">
        <v>2.1843377700130699</v>
      </c>
      <c r="D1130">
        <v>3.1926887982963401</v>
      </c>
      <c r="H1130">
        <v>225</v>
      </c>
      <c r="I1130">
        <v>5.8464165337512304</v>
      </c>
      <c r="J1130">
        <v>4.6334161779501404</v>
      </c>
      <c r="K1130">
        <v>6.4387498131938896</v>
      </c>
    </row>
    <row r="1131" spans="1:11" x14ac:dyDescent="0.55000000000000004">
      <c r="A1131">
        <v>225.2</v>
      </c>
      <c r="B1131">
        <v>3.0885213215123501</v>
      </c>
      <c r="C1131">
        <v>2.0300546313347199</v>
      </c>
      <c r="D1131">
        <v>3.2680878161201501</v>
      </c>
      <c r="H1131">
        <v>225.2</v>
      </c>
      <c r="I1131">
        <v>4.6823984443289399</v>
      </c>
      <c r="J1131">
        <v>4.59544121446371</v>
      </c>
      <c r="K1131">
        <v>6.9073966835293099</v>
      </c>
    </row>
    <row r="1132" spans="1:11" x14ac:dyDescent="0.55000000000000004">
      <c r="A1132">
        <v>225.4</v>
      </c>
      <c r="B1132">
        <v>3.3945438180881</v>
      </c>
      <c r="C1132">
        <v>1.94042150040507</v>
      </c>
      <c r="D1132">
        <v>3.09821313183437</v>
      </c>
      <c r="H1132">
        <v>225.4</v>
      </c>
      <c r="I1132">
        <v>5.5230368990960601</v>
      </c>
      <c r="J1132">
        <v>4.7551634902717703</v>
      </c>
      <c r="K1132">
        <v>7.25333642565516</v>
      </c>
    </row>
    <row r="1133" spans="1:11" x14ac:dyDescent="0.55000000000000004">
      <c r="A1133">
        <v>225.6</v>
      </c>
      <c r="B1133">
        <v>3.31668544669586</v>
      </c>
      <c r="C1133">
        <v>2.13576880120362</v>
      </c>
      <c r="D1133">
        <v>3.1210585797057102</v>
      </c>
      <c r="H1133">
        <v>225.6</v>
      </c>
      <c r="I1133">
        <v>5.1373002362727398</v>
      </c>
      <c r="J1133">
        <v>4.7956930324054703</v>
      </c>
      <c r="K1133">
        <v>7.4530888512199196</v>
      </c>
    </row>
    <row r="1134" spans="1:11" x14ac:dyDescent="0.55000000000000004">
      <c r="A1134">
        <v>225.8</v>
      </c>
      <c r="B1134">
        <v>3.2808223277356801</v>
      </c>
      <c r="C1134">
        <v>2.03267585624585</v>
      </c>
      <c r="D1134">
        <v>3.2684744409950302</v>
      </c>
      <c r="H1134">
        <v>225.8</v>
      </c>
      <c r="I1134">
        <v>5.0410365777301704</v>
      </c>
      <c r="J1134">
        <v>4.5708531112542898</v>
      </c>
      <c r="K1134">
        <v>7.5287157970082799</v>
      </c>
    </row>
    <row r="1135" spans="1:11" x14ac:dyDescent="0.55000000000000004">
      <c r="A1135">
        <v>226</v>
      </c>
      <c r="B1135">
        <v>3.4686145066484602</v>
      </c>
      <c r="C1135">
        <v>1.9885273422763901</v>
      </c>
      <c r="D1135">
        <v>3.21084495929794</v>
      </c>
      <c r="H1135">
        <v>226</v>
      </c>
      <c r="I1135">
        <v>4.7317991604284497</v>
      </c>
      <c r="J1135">
        <v>4.6245592430246996</v>
      </c>
      <c r="K1135">
        <v>7.7015304317844704</v>
      </c>
    </row>
    <row r="1136" spans="1:11" x14ac:dyDescent="0.55000000000000004">
      <c r="A1136">
        <v>226.2</v>
      </c>
      <c r="B1136">
        <v>3.4680903438552702</v>
      </c>
      <c r="C1136">
        <v>1.8591712321585601</v>
      </c>
      <c r="D1136">
        <v>3.33644650919324</v>
      </c>
      <c r="H1136">
        <v>226.2</v>
      </c>
      <c r="I1136">
        <v>5.0864735633200704</v>
      </c>
      <c r="J1136">
        <v>4.2995988395165297</v>
      </c>
      <c r="K1136">
        <v>7.2955775478060998</v>
      </c>
    </row>
    <row r="1137" spans="1:11" x14ac:dyDescent="0.55000000000000004">
      <c r="A1137">
        <v>226.4</v>
      </c>
      <c r="B1137">
        <v>3.31310306126759</v>
      </c>
      <c r="C1137">
        <v>1.9245042189514701</v>
      </c>
      <c r="D1137">
        <v>3.1704856815795002</v>
      </c>
      <c r="H1137">
        <v>226.4</v>
      </c>
      <c r="I1137">
        <v>4.8615562738957196</v>
      </c>
      <c r="J1137">
        <v>4.5637100360439904</v>
      </c>
      <c r="K1137">
        <v>6.8701331490095798</v>
      </c>
    </row>
    <row r="1138" spans="1:11" x14ac:dyDescent="0.55000000000000004">
      <c r="A1138">
        <v>226.6</v>
      </c>
      <c r="B1138">
        <v>3.4468728244252902</v>
      </c>
      <c r="C1138">
        <v>1.91912649430656</v>
      </c>
      <c r="D1138">
        <v>3.31350539924596</v>
      </c>
      <c r="H1138">
        <v>226.6</v>
      </c>
      <c r="I1138">
        <v>4.5240180783932598</v>
      </c>
      <c r="J1138">
        <v>4.8220400495241096</v>
      </c>
      <c r="K1138">
        <v>7.0867433263400397</v>
      </c>
    </row>
    <row r="1139" spans="1:11" x14ac:dyDescent="0.55000000000000004">
      <c r="A1139">
        <v>226.8</v>
      </c>
      <c r="B1139">
        <v>3.41454831895286</v>
      </c>
      <c r="C1139">
        <v>1.9020669507957699</v>
      </c>
      <c r="D1139">
        <v>3.3313862734625799</v>
      </c>
      <c r="H1139">
        <v>226.8</v>
      </c>
      <c r="I1139">
        <v>4.58394390580089</v>
      </c>
      <c r="J1139">
        <v>4.7386756543736297</v>
      </c>
      <c r="K1139">
        <v>7.2060842059599697</v>
      </c>
    </row>
    <row r="1140" spans="1:11" x14ac:dyDescent="0.55000000000000004">
      <c r="A1140">
        <v>227</v>
      </c>
      <c r="B1140">
        <v>3.52102675782209</v>
      </c>
      <c r="C1140">
        <v>1.8123564238879</v>
      </c>
      <c r="D1140">
        <v>3.3293393236413298</v>
      </c>
      <c r="H1140">
        <v>227</v>
      </c>
      <c r="I1140">
        <v>5.24237300013462</v>
      </c>
      <c r="J1140">
        <v>4.7520065171557198</v>
      </c>
      <c r="K1140">
        <v>7.5066792850968902</v>
      </c>
    </row>
    <row r="1141" spans="1:11" x14ac:dyDescent="0.55000000000000004">
      <c r="A1141">
        <v>227.2</v>
      </c>
      <c r="B1141">
        <v>3.2911903871064001</v>
      </c>
      <c r="C1141">
        <v>1.9122211969418901</v>
      </c>
      <c r="D1141">
        <v>3.34621451493916</v>
      </c>
      <c r="H1141">
        <v>227.2</v>
      </c>
      <c r="I1141">
        <v>4.9130285916017797</v>
      </c>
      <c r="J1141">
        <v>4.5149377287978796</v>
      </c>
      <c r="K1141">
        <v>7.3425568029602202</v>
      </c>
    </row>
    <row r="1142" spans="1:11" x14ac:dyDescent="0.55000000000000004">
      <c r="A1142">
        <v>227.4</v>
      </c>
      <c r="B1142">
        <v>3.7090756600926702</v>
      </c>
      <c r="C1142">
        <v>1.7943082591271799</v>
      </c>
      <c r="D1142">
        <v>3.2700447610925099</v>
      </c>
      <c r="H1142">
        <v>227.4</v>
      </c>
      <c r="I1142">
        <v>5.2579062432469001</v>
      </c>
      <c r="J1142">
        <v>4.4803697530832602</v>
      </c>
      <c r="K1142">
        <v>7.0085423794319404</v>
      </c>
    </row>
    <row r="1143" spans="1:11" x14ac:dyDescent="0.55000000000000004">
      <c r="A1143">
        <v>227.6</v>
      </c>
      <c r="B1143">
        <v>3.7231163128374098</v>
      </c>
      <c r="C1143">
        <v>2.1048172607176698</v>
      </c>
      <c r="D1143">
        <v>3.3737773219623901</v>
      </c>
      <c r="H1143">
        <v>227.6</v>
      </c>
      <c r="I1143">
        <v>5.8075621995546696</v>
      </c>
      <c r="J1143">
        <v>4.8786931930773303</v>
      </c>
      <c r="K1143">
        <v>7.0708866998683098</v>
      </c>
    </row>
    <row r="1144" spans="1:11" x14ac:dyDescent="0.55000000000000004">
      <c r="A1144">
        <v>227.8</v>
      </c>
      <c r="B1144">
        <v>3.3976675221689301</v>
      </c>
      <c r="C1144">
        <v>1.8486731829716401</v>
      </c>
      <c r="D1144">
        <v>3.3097764753518302</v>
      </c>
      <c r="H1144">
        <v>227.8</v>
      </c>
      <c r="I1144">
        <v>5.4524042792121401</v>
      </c>
      <c r="J1144">
        <v>4.7545692014233598</v>
      </c>
      <c r="K1144">
        <v>7.6886362708787397</v>
      </c>
    </row>
    <row r="1145" spans="1:11" x14ac:dyDescent="0.55000000000000004">
      <c r="A1145">
        <v>228</v>
      </c>
      <c r="B1145">
        <v>3.9188963821719001</v>
      </c>
      <c r="C1145">
        <v>1.84149962365068</v>
      </c>
      <c r="D1145">
        <v>3.1330805140287001</v>
      </c>
      <c r="H1145">
        <v>228</v>
      </c>
      <c r="I1145">
        <v>5.4103352668507796</v>
      </c>
      <c r="J1145">
        <v>4.5427664179791396</v>
      </c>
      <c r="K1145">
        <v>7.1776836460225999</v>
      </c>
    </row>
    <row r="1146" spans="1:11" x14ac:dyDescent="0.55000000000000004">
      <c r="A1146">
        <v>228.2</v>
      </c>
      <c r="B1146">
        <v>3.45293793342737</v>
      </c>
      <c r="C1146">
        <v>1.82603571382451</v>
      </c>
      <c r="D1146">
        <v>3.4785770908596301</v>
      </c>
      <c r="H1146">
        <v>228.2</v>
      </c>
      <c r="I1146">
        <v>5.1622704516529598</v>
      </c>
      <c r="J1146">
        <v>4.8322095373071203</v>
      </c>
      <c r="K1146">
        <v>7.2086864657572702</v>
      </c>
    </row>
    <row r="1147" spans="1:11" x14ac:dyDescent="0.55000000000000004">
      <c r="A1147">
        <v>228.4</v>
      </c>
      <c r="B1147">
        <v>3.31845554226636</v>
      </c>
      <c r="C1147">
        <v>1.98098113808833</v>
      </c>
      <c r="D1147">
        <v>3.7910019260665102</v>
      </c>
      <c r="H1147">
        <v>228.4</v>
      </c>
      <c r="I1147">
        <v>5.2884142102813296</v>
      </c>
      <c r="J1147">
        <v>4.5960701794788097</v>
      </c>
      <c r="K1147">
        <v>7.4063842716786397</v>
      </c>
    </row>
    <row r="1148" spans="1:11" x14ac:dyDescent="0.55000000000000004">
      <c r="A1148">
        <v>228.6</v>
      </c>
      <c r="B1148">
        <v>3.0173046972248199</v>
      </c>
      <c r="C1148">
        <v>1.98327671195509</v>
      </c>
      <c r="D1148">
        <v>3.53950353903288</v>
      </c>
      <c r="H1148">
        <v>228.6</v>
      </c>
      <c r="I1148">
        <v>4.7545088880606503</v>
      </c>
      <c r="J1148">
        <v>4.7796337223685796</v>
      </c>
      <c r="K1148">
        <v>7.4426630059741203</v>
      </c>
    </row>
    <row r="1149" spans="1:11" x14ac:dyDescent="0.55000000000000004">
      <c r="A1149">
        <v>228.8</v>
      </c>
      <c r="B1149">
        <v>3.11390095355112</v>
      </c>
      <c r="C1149">
        <v>1.8593305077559401</v>
      </c>
      <c r="D1149">
        <v>3.4219785971629002</v>
      </c>
      <c r="H1149">
        <v>228.8</v>
      </c>
      <c r="I1149">
        <v>5.0567805270110497</v>
      </c>
      <c r="J1149">
        <v>4.3634136618524897</v>
      </c>
      <c r="K1149">
        <v>7.1757941721876097</v>
      </c>
    </row>
    <row r="1150" spans="1:11" x14ac:dyDescent="0.55000000000000004">
      <c r="A1150">
        <v>229</v>
      </c>
      <c r="B1150">
        <v>3.1049717123707699</v>
      </c>
      <c r="C1150">
        <v>1.74656155198188</v>
      </c>
      <c r="D1150">
        <v>3.5072845471944101</v>
      </c>
      <c r="H1150">
        <v>229</v>
      </c>
      <c r="I1150">
        <v>4.5483699485001203</v>
      </c>
      <c r="J1150">
        <v>4.8446753745588902</v>
      </c>
      <c r="K1150">
        <v>6.79179597328692</v>
      </c>
    </row>
    <row r="1151" spans="1:11" x14ac:dyDescent="0.55000000000000004">
      <c r="A1151">
        <v>229.2</v>
      </c>
      <c r="B1151">
        <v>3.17163909775384</v>
      </c>
      <c r="C1151">
        <v>1.98643037361745</v>
      </c>
      <c r="D1151">
        <v>3.5271752343995901</v>
      </c>
      <c r="H1151">
        <v>229.2</v>
      </c>
      <c r="I1151">
        <v>4.79555883399025</v>
      </c>
      <c r="J1151">
        <v>4.63700918371282</v>
      </c>
      <c r="K1151">
        <v>7.1461633151498303</v>
      </c>
    </row>
    <row r="1152" spans="1:11" x14ac:dyDescent="0.55000000000000004">
      <c r="A1152">
        <v>229.4</v>
      </c>
      <c r="B1152">
        <v>3.4975764724840301</v>
      </c>
      <c r="C1152">
        <v>2.0327331801829698</v>
      </c>
      <c r="D1152">
        <v>3.5787916632490502</v>
      </c>
      <c r="H1152">
        <v>229.4</v>
      </c>
      <c r="I1152">
        <v>4.8197388010396098</v>
      </c>
      <c r="J1152">
        <v>4.77630593321636</v>
      </c>
      <c r="K1152">
        <v>6.8528545694978504</v>
      </c>
    </row>
    <row r="1153" spans="1:11" x14ac:dyDescent="0.55000000000000004">
      <c r="A1153">
        <v>229.6</v>
      </c>
      <c r="B1153">
        <v>3.4041836529755298</v>
      </c>
      <c r="C1153">
        <v>1.8771989399761899</v>
      </c>
      <c r="D1153">
        <v>3.5141429965981898</v>
      </c>
      <c r="H1153">
        <v>229.6</v>
      </c>
      <c r="I1153">
        <v>4.7593663394158696</v>
      </c>
      <c r="J1153">
        <v>4.5043393201851201</v>
      </c>
      <c r="K1153">
        <v>7.2743684237429997</v>
      </c>
    </row>
    <row r="1154" spans="1:11" x14ac:dyDescent="0.55000000000000004">
      <c r="A1154">
        <v>229.8</v>
      </c>
      <c r="B1154">
        <v>3.63289796708073</v>
      </c>
      <c r="C1154">
        <v>1.9239438641601201</v>
      </c>
      <c r="D1154">
        <v>3.4169856167327302</v>
      </c>
      <c r="H1154">
        <v>229.8</v>
      </c>
      <c r="I1154">
        <v>5.5138612372105698</v>
      </c>
      <c r="J1154">
        <v>4.3880470742862903</v>
      </c>
      <c r="K1154">
        <v>7.5411546161745902</v>
      </c>
    </row>
    <row r="1155" spans="1:11" x14ac:dyDescent="0.55000000000000004">
      <c r="A1155">
        <v>230</v>
      </c>
      <c r="B1155">
        <v>3.2758794762002599</v>
      </c>
      <c r="C1155">
        <v>1.76366868133606</v>
      </c>
      <c r="D1155">
        <v>3.2039016171035199</v>
      </c>
      <c r="H1155">
        <v>230</v>
      </c>
      <c r="I1155">
        <v>5.1251572561594401</v>
      </c>
      <c r="J1155">
        <v>4.8675906416327503</v>
      </c>
      <c r="K1155">
        <v>7.3140143941633697</v>
      </c>
    </row>
    <row r="1156" spans="1:11" x14ac:dyDescent="0.55000000000000004">
      <c r="A1156">
        <v>230.2</v>
      </c>
      <c r="B1156">
        <v>3.5777278185715402</v>
      </c>
      <c r="C1156">
        <v>1.67962638504526</v>
      </c>
      <c r="D1156">
        <v>3.3908377716046298</v>
      </c>
      <c r="H1156">
        <v>230.2</v>
      </c>
      <c r="I1156">
        <v>5.0381276897670899</v>
      </c>
      <c r="J1156">
        <v>4.5139805150423102</v>
      </c>
      <c r="K1156">
        <v>7.2909764951130303</v>
      </c>
    </row>
    <row r="1157" spans="1:11" x14ac:dyDescent="0.55000000000000004">
      <c r="A1157">
        <v>230.4</v>
      </c>
      <c r="B1157">
        <v>3.4830592054723302</v>
      </c>
      <c r="C1157">
        <v>1.92343464026335</v>
      </c>
      <c r="D1157">
        <v>3.5700918587216401</v>
      </c>
      <c r="H1157">
        <v>230.4</v>
      </c>
      <c r="I1157">
        <v>4.7577367179579699</v>
      </c>
      <c r="J1157">
        <v>5.0707947508564297</v>
      </c>
      <c r="K1157">
        <v>7.2066806298962103</v>
      </c>
    </row>
    <row r="1158" spans="1:11" x14ac:dyDescent="0.55000000000000004">
      <c r="A1158">
        <v>230.6</v>
      </c>
      <c r="B1158">
        <v>3.72202911177471</v>
      </c>
      <c r="C1158">
        <v>1.6900161041403201</v>
      </c>
      <c r="D1158">
        <v>3.2652616432210499</v>
      </c>
      <c r="H1158">
        <v>230.6</v>
      </c>
      <c r="I1158">
        <v>4.8153454519746903</v>
      </c>
      <c r="J1158">
        <v>4.4366367666133204</v>
      </c>
      <c r="K1158">
        <v>7.4621870634953904</v>
      </c>
    </row>
    <row r="1159" spans="1:11" x14ac:dyDescent="0.55000000000000004">
      <c r="A1159">
        <v>230.8</v>
      </c>
      <c r="B1159">
        <v>3.6825016125660501</v>
      </c>
      <c r="C1159">
        <v>1.76283134407044</v>
      </c>
      <c r="D1159">
        <v>3.4606850111903098</v>
      </c>
      <c r="H1159">
        <v>230.8</v>
      </c>
      <c r="I1159">
        <v>4.7848057792373799</v>
      </c>
      <c r="J1159">
        <v>4.5884594451055003</v>
      </c>
      <c r="K1159">
        <v>7.6603416159919204</v>
      </c>
    </row>
    <row r="1160" spans="1:11" x14ac:dyDescent="0.55000000000000004">
      <c r="A1160">
        <v>231</v>
      </c>
      <c r="B1160">
        <v>3.8724868156933399</v>
      </c>
      <c r="C1160">
        <v>1.7406364749443799</v>
      </c>
      <c r="D1160">
        <v>3.28200247352805</v>
      </c>
      <c r="H1160">
        <v>231</v>
      </c>
      <c r="I1160">
        <v>5.3559300699049697</v>
      </c>
      <c r="J1160">
        <v>4.6435816896307198</v>
      </c>
      <c r="K1160">
        <v>7.04046853911293</v>
      </c>
    </row>
    <row r="1161" spans="1:11" x14ac:dyDescent="0.55000000000000004">
      <c r="A1161">
        <v>231.2</v>
      </c>
      <c r="B1161">
        <v>3.9748178566455499</v>
      </c>
      <c r="C1161">
        <v>1.5927045651940199</v>
      </c>
      <c r="D1161">
        <v>3.5398187727911399</v>
      </c>
      <c r="H1161">
        <v>231.2</v>
      </c>
      <c r="I1161">
        <v>5.00578923186435</v>
      </c>
      <c r="J1161">
        <v>4.7525966628830503</v>
      </c>
      <c r="K1161">
        <v>6.9698973718221104</v>
      </c>
    </row>
    <row r="1162" spans="1:11" x14ac:dyDescent="0.55000000000000004">
      <c r="A1162">
        <v>231.4</v>
      </c>
      <c r="B1162">
        <v>3.3533791086289799</v>
      </c>
      <c r="C1162">
        <v>1.7730583971262099</v>
      </c>
      <c r="D1162">
        <v>3.3740612695729402</v>
      </c>
      <c r="H1162">
        <v>231.4</v>
      </c>
      <c r="I1162">
        <v>5.2581116742805296</v>
      </c>
      <c r="J1162">
        <v>4.8894392076138304</v>
      </c>
      <c r="K1162">
        <v>7.6886398093050499</v>
      </c>
    </row>
    <row r="1163" spans="1:11" x14ac:dyDescent="0.55000000000000004">
      <c r="A1163">
        <v>231.6</v>
      </c>
      <c r="B1163">
        <v>3.4973692270632899</v>
      </c>
      <c r="C1163">
        <v>1.7501934578345899</v>
      </c>
      <c r="D1163">
        <v>3.27531137773508</v>
      </c>
      <c r="H1163">
        <v>231.6</v>
      </c>
      <c r="I1163">
        <v>5.1795022493461804</v>
      </c>
      <c r="J1163">
        <v>4.8583407542536197</v>
      </c>
      <c r="K1163">
        <v>6.5413046693471397</v>
      </c>
    </row>
    <row r="1164" spans="1:11" x14ac:dyDescent="0.55000000000000004">
      <c r="A1164">
        <v>231.8</v>
      </c>
      <c r="B1164">
        <v>3.8136941920818699</v>
      </c>
      <c r="C1164">
        <v>1.6756279117836099</v>
      </c>
      <c r="D1164">
        <v>3.1154860249926801</v>
      </c>
      <c r="H1164">
        <v>231.8</v>
      </c>
      <c r="I1164">
        <v>5.1600839188758396</v>
      </c>
      <c r="J1164">
        <v>5.1645660283468997</v>
      </c>
      <c r="K1164">
        <v>6.1727230948527803</v>
      </c>
    </row>
    <row r="1165" spans="1:11" x14ac:dyDescent="0.55000000000000004">
      <c r="A1165">
        <v>232</v>
      </c>
      <c r="B1165">
        <v>3.53279697747513</v>
      </c>
      <c r="C1165">
        <v>1.63725216287958</v>
      </c>
      <c r="D1165">
        <v>3.0340887414065998</v>
      </c>
      <c r="H1165">
        <v>232</v>
      </c>
      <c r="I1165">
        <v>4.9780148626888296</v>
      </c>
      <c r="J1165">
        <v>4.84613867181959</v>
      </c>
      <c r="K1165">
        <v>6.9872925358546496</v>
      </c>
    </row>
    <row r="1166" spans="1:11" x14ac:dyDescent="0.55000000000000004">
      <c r="A1166">
        <v>232.2</v>
      </c>
      <c r="B1166">
        <v>3.4098477292951399</v>
      </c>
      <c r="C1166">
        <v>1.6516520313579199</v>
      </c>
      <c r="D1166">
        <v>3.4007055691214401</v>
      </c>
      <c r="H1166">
        <v>232.2</v>
      </c>
      <c r="I1166">
        <v>5.0103968985530898</v>
      </c>
      <c r="J1166">
        <v>4.9598205640963799</v>
      </c>
      <c r="K1166">
        <v>7.66541121672575</v>
      </c>
    </row>
    <row r="1167" spans="1:11" x14ac:dyDescent="0.55000000000000004">
      <c r="A1167">
        <v>232.4</v>
      </c>
      <c r="B1167">
        <v>3.3454196965496301</v>
      </c>
      <c r="C1167">
        <v>1.73702648427724</v>
      </c>
      <c r="D1167">
        <v>3.3251155972251101</v>
      </c>
      <c r="H1167">
        <v>232.4</v>
      </c>
      <c r="I1167">
        <v>5.2817175292210896</v>
      </c>
      <c r="J1167">
        <v>4.7005751722963902</v>
      </c>
      <c r="K1167">
        <v>6.9447669351869097</v>
      </c>
    </row>
    <row r="1168" spans="1:11" x14ac:dyDescent="0.55000000000000004">
      <c r="A1168">
        <v>232.6</v>
      </c>
      <c r="B1168">
        <v>3.20076564271463</v>
      </c>
      <c r="C1168">
        <v>1.70019968567986</v>
      </c>
      <c r="D1168">
        <v>3.0746684555642099</v>
      </c>
      <c r="H1168">
        <v>232.6</v>
      </c>
      <c r="I1168">
        <v>5.6562001677348999</v>
      </c>
      <c r="J1168">
        <v>4.8466469716834002</v>
      </c>
      <c r="K1168">
        <v>6.6087420649684603</v>
      </c>
    </row>
    <row r="1169" spans="1:11" x14ac:dyDescent="0.55000000000000004">
      <c r="A1169">
        <v>232.8</v>
      </c>
      <c r="B1169">
        <v>2.9557141008546601</v>
      </c>
      <c r="C1169">
        <v>2.0482654261562598</v>
      </c>
      <c r="D1169">
        <v>2.94544085178353</v>
      </c>
      <c r="H1169">
        <v>232.8</v>
      </c>
      <c r="I1169">
        <v>5.83501999655918</v>
      </c>
      <c r="J1169">
        <v>4.7913896353863201</v>
      </c>
      <c r="K1169">
        <v>6.41898805843093</v>
      </c>
    </row>
    <row r="1170" spans="1:11" x14ac:dyDescent="0.55000000000000004">
      <c r="A1170">
        <v>233</v>
      </c>
      <c r="B1170">
        <v>3.2075162633159802</v>
      </c>
      <c r="C1170">
        <v>1.82994729457162</v>
      </c>
      <c r="D1170">
        <v>2.8865113187781102</v>
      </c>
      <c r="H1170">
        <v>233</v>
      </c>
      <c r="I1170">
        <v>4.9167703494939996</v>
      </c>
      <c r="J1170">
        <v>4.7321520594117299</v>
      </c>
      <c r="K1170">
        <v>7.2241892976297599</v>
      </c>
    </row>
    <row r="1171" spans="1:11" x14ac:dyDescent="0.55000000000000004">
      <c r="A1171">
        <v>233.2</v>
      </c>
      <c r="B1171">
        <v>3.5092880687293699</v>
      </c>
      <c r="C1171">
        <v>2.0072352555456998</v>
      </c>
      <c r="D1171">
        <v>2.7825051905841902</v>
      </c>
      <c r="H1171">
        <v>233.2</v>
      </c>
      <c r="I1171">
        <v>4.9989936699511501</v>
      </c>
      <c r="J1171">
        <v>4.6311792652189796</v>
      </c>
      <c r="K1171">
        <v>5.8964670587517096</v>
      </c>
    </row>
    <row r="1172" spans="1:11" x14ac:dyDescent="0.55000000000000004">
      <c r="A1172">
        <v>233.4</v>
      </c>
      <c r="B1172">
        <v>3.5491731997453</v>
      </c>
      <c r="C1172">
        <v>1.97870292030804</v>
      </c>
      <c r="D1172">
        <v>2.7009341643655098</v>
      </c>
      <c r="H1172">
        <v>233.4</v>
      </c>
      <c r="I1172">
        <v>4.7525139247886701</v>
      </c>
      <c r="J1172">
        <v>4.8747401885412298</v>
      </c>
      <c r="K1172">
        <v>5.9457528694548403</v>
      </c>
    </row>
    <row r="1173" spans="1:11" x14ac:dyDescent="0.55000000000000004">
      <c r="A1173">
        <v>233.6</v>
      </c>
      <c r="B1173">
        <v>3.3040494299358998</v>
      </c>
      <c r="C1173">
        <v>1.8435507092737999</v>
      </c>
      <c r="D1173">
        <v>2.6944232789203801</v>
      </c>
      <c r="H1173">
        <v>233.6</v>
      </c>
      <c r="I1173">
        <v>5.05434099735223</v>
      </c>
      <c r="J1173">
        <v>4.8319841201959299</v>
      </c>
      <c r="K1173">
        <v>6.0324743227200202</v>
      </c>
    </row>
    <row r="1174" spans="1:11" x14ac:dyDescent="0.55000000000000004">
      <c r="A1174">
        <v>233.8</v>
      </c>
      <c r="B1174">
        <v>3.6124194124371201</v>
      </c>
      <c r="C1174">
        <v>1.8905628278164199</v>
      </c>
      <c r="D1174">
        <v>2.8447706247645201</v>
      </c>
      <c r="H1174">
        <v>233.8</v>
      </c>
      <c r="I1174">
        <v>4.8128632808270204</v>
      </c>
      <c r="J1174">
        <v>4.3440588007116201</v>
      </c>
      <c r="K1174">
        <v>6.2992138967592304</v>
      </c>
    </row>
    <row r="1175" spans="1:11" x14ac:dyDescent="0.55000000000000004">
      <c r="A1175">
        <v>234</v>
      </c>
      <c r="B1175">
        <v>3.1416164842758798</v>
      </c>
      <c r="C1175">
        <v>1.8791771588539901</v>
      </c>
      <c r="D1175">
        <v>2.87163468458896</v>
      </c>
      <c r="H1175">
        <v>234</v>
      </c>
      <c r="I1175">
        <v>4.8657530000261504</v>
      </c>
      <c r="J1175">
        <v>4.2626959165044598</v>
      </c>
      <c r="K1175">
        <v>5.6711741480448197</v>
      </c>
    </row>
    <row r="1176" spans="1:11" x14ac:dyDescent="0.55000000000000004">
      <c r="A1176">
        <v>234.2</v>
      </c>
      <c r="B1176">
        <v>3.15572549729972</v>
      </c>
      <c r="C1176">
        <v>2.0526026525835301</v>
      </c>
      <c r="D1176">
        <v>2.7981086639728501</v>
      </c>
      <c r="H1176">
        <v>234.2</v>
      </c>
      <c r="I1176">
        <v>5.2948542045092504</v>
      </c>
      <c r="J1176">
        <v>4.7969009039134001</v>
      </c>
      <c r="K1176">
        <v>5.8003193000501598</v>
      </c>
    </row>
    <row r="1177" spans="1:11" x14ac:dyDescent="0.55000000000000004">
      <c r="A1177">
        <v>234.4</v>
      </c>
      <c r="B1177">
        <v>2.7545068688960201</v>
      </c>
      <c r="C1177">
        <v>2.2857822447354401</v>
      </c>
      <c r="D1177">
        <v>2.9316455494498799</v>
      </c>
      <c r="H1177">
        <v>234.4</v>
      </c>
      <c r="I1177">
        <v>5.1971035274276201</v>
      </c>
      <c r="J1177">
        <v>5.2503714532171797</v>
      </c>
      <c r="K1177">
        <v>5.7969870602628104</v>
      </c>
    </row>
    <row r="1178" spans="1:11" x14ac:dyDescent="0.55000000000000004">
      <c r="A1178">
        <v>234.6</v>
      </c>
      <c r="B1178">
        <v>3.08289553183219</v>
      </c>
      <c r="C1178">
        <v>2.33294353867652</v>
      </c>
      <c r="D1178">
        <v>3.0448740225151898</v>
      </c>
      <c r="H1178">
        <v>234.6</v>
      </c>
      <c r="I1178">
        <v>5.2940992692614399</v>
      </c>
      <c r="J1178">
        <v>5.0681446269678503</v>
      </c>
      <c r="K1178">
        <v>6.9238375658398503</v>
      </c>
    </row>
    <row r="1179" spans="1:11" x14ac:dyDescent="0.55000000000000004">
      <c r="A1179">
        <v>234.8</v>
      </c>
      <c r="B1179">
        <v>3.2032456502992699</v>
      </c>
      <c r="C1179">
        <v>2.0992205086326301</v>
      </c>
      <c r="D1179">
        <v>3.0583785986687499</v>
      </c>
      <c r="H1179">
        <v>234.8</v>
      </c>
      <c r="I1179">
        <v>5.6382398417200701</v>
      </c>
      <c r="J1179">
        <v>4.5792958069908201</v>
      </c>
      <c r="K1179">
        <v>5.5605331313426296</v>
      </c>
    </row>
    <row r="1180" spans="1:11" x14ac:dyDescent="0.55000000000000004">
      <c r="A1180">
        <v>235</v>
      </c>
      <c r="B1180">
        <v>3.92086228473267</v>
      </c>
      <c r="C1180">
        <v>2.0338270250162198</v>
      </c>
      <c r="D1180">
        <v>3.08216030618085</v>
      </c>
      <c r="H1180">
        <v>235</v>
      </c>
      <c r="I1180">
        <v>5.0921827106803601</v>
      </c>
      <c r="J1180">
        <v>4.8248064306529796</v>
      </c>
      <c r="K1180">
        <v>5.8603162355302896</v>
      </c>
    </row>
    <row r="1181" spans="1:11" x14ac:dyDescent="0.55000000000000004">
      <c r="A1181">
        <v>235.2</v>
      </c>
      <c r="B1181">
        <v>3.5032861534532498</v>
      </c>
      <c r="C1181">
        <v>1.87429183927756</v>
      </c>
      <c r="D1181">
        <v>3.3277003436752501</v>
      </c>
      <c r="H1181">
        <v>235.2</v>
      </c>
      <c r="I1181">
        <v>5.1199390964645604</v>
      </c>
      <c r="J1181">
        <v>4.8883669693815301</v>
      </c>
      <c r="K1181">
        <v>6.6696283867016204</v>
      </c>
    </row>
    <row r="1182" spans="1:11" x14ac:dyDescent="0.55000000000000004">
      <c r="A1182">
        <v>235.4</v>
      </c>
      <c r="B1182">
        <v>3.3291381316219502</v>
      </c>
      <c r="C1182">
        <v>1.5925089694722401</v>
      </c>
      <c r="D1182">
        <v>3.0181045035085998</v>
      </c>
      <c r="H1182">
        <v>235.4</v>
      </c>
      <c r="I1182">
        <v>4.4220466530065599</v>
      </c>
      <c r="J1182">
        <v>5.0090707797735297</v>
      </c>
      <c r="K1182">
        <v>6.9209052004898801</v>
      </c>
    </row>
    <row r="1183" spans="1:11" x14ac:dyDescent="0.55000000000000004">
      <c r="A1183">
        <v>235.6</v>
      </c>
      <c r="B1183">
        <v>3.5639383126766502</v>
      </c>
      <c r="C1183">
        <v>1.8477598861936499</v>
      </c>
      <c r="D1183">
        <v>3.2609625029613101</v>
      </c>
      <c r="H1183">
        <v>235.6</v>
      </c>
      <c r="I1183">
        <v>5.3488414559955704</v>
      </c>
      <c r="J1183">
        <v>4.6335571520060599</v>
      </c>
      <c r="K1183">
        <v>6.2495423281887001</v>
      </c>
    </row>
    <row r="1184" spans="1:11" x14ac:dyDescent="0.55000000000000004">
      <c r="A1184">
        <v>235.8</v>
      </c>
      <c r="B1184">
        <v>3.5023892461848001</v>
      </c>
      <c r="C1184">
        <v>1.7695812462756999</v>
      </c>
      <c r="D1184">
        <v>3.2454702843147198</v>
      </c>
      <c r="H1184">
        <v>235.8</v>
      </c>
      <c r="I1184">
        <v>5.2286223170777797</v>
      </c>
      <c r="J1184">
        <v>4.58437514862604</v>
      </c>
      <c r="K1184">
        <v>6.5845893277132204</v>
      </c>
    </row>
    <row r="1185" spans="1:11" x14ac:dyDescent="0.55000000000000004">
      <c r="A1185">
        <v>236</v>
      </c>
      <c r="B1185">
        <v>3.4743464227357101</v>
      </c>
      <c r="C1185">
        <v>1.8528548941212599</v>
      </c>
      <c r="D1185">
        <v>3.1292924692911801</v>
      </c>
      <c r="H1185">
        <v>236</v>
      </c>
      <c r="I1185">
        <v>5.6949568431811297</v>
      </c>
      <c r="J1185">
        <v>4.5747012559704396</v>
      </c>
      <c r="K1185">
        <v>5.9188058367238296</v>
      </c>
    </row>
    <row r="1186" spans="1:11" x14ac:dyDescent="0.55000000000000004">
      <c r="A1186">
        <v>236.2</v>
      </c>
      <c r="B1186">
        <v>3.4618716391007398</v>
      </c>
      <c r="C1186">
        <v>1.91625955870549</v>
      </c>
      <c r="D1186">
        <v>2.88009564574782</v>
      </c>
      <c r="H1186">
        <v>236.2</v>
      </c>
      <c r="I1186">
        <v>6.8693067851770699</v>
      </c>
      <c r="J1186">
        <v>4.7869140052776098</v>
      </c>
      <c r="K1186">
        <v>6.4104917755366797</v>
      </c>
    </row>
    <row r="1187" spans="1:11" x14ac:dyDescent="0.55000000000000004">
      <c r="A1187">
        <v>236.4</v>
      </c>
      <c r="B1187">
        <v>3.0622290494688502</v>
      </c>
      <c r="C1187">
        <v>1.8762992355069401</v>
      </c>
      <c r="D1187">
        <v>3.04454865662083</v>
      </c>
      <c r="H1187">
        <v>236.4</v>
      </c>
      <c r="I1187">
        <v>5.4939234970004298</v>
      </c>
      <c r="J1187">
        <v>4.4521067863158397</v>
      </c>
      <c r="K1187">
        <v>6.8634048349664498</v>
      </c>
    </row>
    <row r="1188" spans="1:11" x14ac:dyDescent="0.55000000000000004">
      <c r="A1188">
        <v>236.6</v>
      </c>
      <c r="B1188">
        <v>3.1022846409168601</v>
      </c>
      <c r="C1188">
        <v>1.61385510147975</v>
      </c>
      <c r="D1188">
        <v>3.1417273845408098</v>
      </c>
      <c r="H1188">
        <v>236.6</v>
      </c>
      <c r="I1188">
        <v>5.8384803461792201</v>
      </c>
      <c r="J1188">
        <v>5.6562141957632397</v>
      </c>
      <c r="K1188">
        <v>7.54220970992065</v>
      </c>
    </row>
    <row r="1189" spans="1:11" x14ac:dyDescent="0.55000000000000004">
      <c r="A1189">
        <v>236.8</v>
      </c>
      <c r="B1189">
        <v>3.2920748150026702</v>
      </c>
      <c r="C1189">
        <v>1.8995145779242999</v>
      </c>
      <c r="D1189">
        <v>3.1213873668038801</v>
      </c>
      <c r="H1189">
        <v>236.8</v>
      </c>
      <c r="I1189">
        <v>5.0867575020180897</v>
      </c>
      <c r="J1189">
        <v>4.8037620312316403</v>
      </c>
      <c r="K1189">
        <v>6.6739064214378301</v>
      </c>
    </row>
    <row r="1190" spans="1:11" x14ac:dyDescent="0.55000000000000004">
      <c r="A1190">
        <v>237</v>
      </c>
      <c r="B1190">
        <v>2.9289532671352299</v>
      </c>
      <c r="C1190">
        <v>2.2017398558647998</v>
      </c>
      <c r="D1190">
        <v>3.37878219640471</v>
      </c>
      <c r="H1190">
        <v>237</v>
      </c>
      <c r="I1190">
        <v>5.2819119606876903</v>
      </c>
      <c r="J1190">
        <v>4.8182589049248801</v>
      </c>
      <c r="K1190">
        <v>7.3417867923962898</v>
      </c>
    </row>
    <row r="1191" spans="1:11" x14ac:dyDescent="0.55000000000000004">
      <c r="A1191">
        <v>237.2</v>
      </c>
      <c r="B1191">
        <v>3.3382714489757102</v>
      </c>
      <c r="C1191">
        <v>1.9489122233479801</v>
      </c>
      <c r="D1191">
        <v>3.4223950422998701</v>
      </c>
      <c r="H1191">
        <v>237.2</v>
      </c>
      <c r="I1191">
        <v>4.9833328574037399</v>
      </c>
      <c r="J1191">
        <v>4.7576807872913198</v>
      </c>
      <c r="K1191">
        <v>6.4618997382290502</v>
      </c>
    </row>
    <row r="1192" spans="1:11" x14ac:dyDescent="0.55000000000000004">
      <c r="A1192">
        <v>237.4</v>
      </c>
      <c r="B1192">
        <v>3.06700403001008</v>
      </c>
      <c r="C1192">
        <v>1.7564914496881101</v>
      </c>
      <c r="D1192">
        <v>3.5964155255355301</v>
      </c>
      <c r="H1192">
        <v>237.4</v>
      </c>
      <c r="I1192">
        <v>4.98955125916555</v>
      </c>
      <c r="J1192">
        <v>4.9762505983038796</v>
      </c>
      <c r="K1192">
        <v>6.7599249056413697</v>
      </c>
    </row>
    <row r="1193" spans="1:11" x14ac:dyDescent="0.55000000000000004">
      <c r="A1193">
        <v>237.6</v>
      </c>
      <c r="B1193">
        <v>3.0742882874768398</v>
      </c>
      <c r="C1193">
        <v>2.1593216429010398</v>
      </c>
      <c r="D1193">
        <v>3.50379070301888</v>
      </c>
      <c r="H1193">
        <v>237.6</v>
      </c>
      <c r="I1193">
        <v>5.2909464648634996</v>
      </c>
      <c r="J1193">
        <v>4.9006618080728703</v>
      </c>
      <c r="K1193">
        <v>6.9322064261078502</v>
      </c>
    </row>
    <row r="1194" spans="1:11" x14ac:dyDescent="0.55000000000000004">
      <c r="A1194">
        <v>237.8</v>
      </c>
      <c r="B1194">
        <v>3.0213725612032301</v>
      </c>
      <c r="C1194">
        <v>1.9535536902881601</v>
      </c>
      <c r="D1194">
        <v>3.3616950329701099</v>
      </c>
      <c r="H1194">
        <v>237.8</v>
      </c>
      <c r="I1194">
        <v>4.9171150341332597</v>
      </c>
      <c r="J1194">
        <v>4.8355085240603204</v>
      </c>
      <c r="K1194">
        <v>7.3435350912359301</v>
      </c>
    </row>
    <row r="1195" spans="1:11" x14ac:dyDescent="0.55000000000000004">
      <c r="A1195">
        <v>238</v>
      </c>
      <c r="B1195">
        <v>3.3342529496168498</v>
      </c>
      <c r="C1195">
        <v>2.01653079371787</v>
      </c>
      <c r="D1195">
        <v>3.1543281378730001</v>
      </c>
      <c r="H1195">
        <v>238</v>
      </c>
      <c r="I1195">
        <v>5.0678494103497496</v>
      </c>
      <c r="J1195">
        <v>5.03039299261608</v>
      </c>
      <c r="K1195">
        <v>7.7331471012997897</v>
      </c>
    </row>
    <row r="1196" spans="1:11" x14ac:dyDescent="0.55000000000000004">
      <c r="A1196">
        <v>238.2</v>
      </c>
      <c r="B1196">
        <v>3.87232403586995</v>
      </c>
      <c r="C1196">
        <v>2.1420121103228502</v>
      </c>
      <c r="D1196">
        <v>3.2352858705515399</v>
      </c>
      <c r="H1196">
        <v>238.2</v>
      </c>
      <c r="I1196">
        <v>4.9630038842690603</v>
      </c>
      <c r="J1196">
        <v>4.7551901335093696</v>
      </c>
      <c r="K1196">
        <v>6.8099166293531699</v>
      </c>
    </row>
    <row r="1197" spans="1:11" x14ac:dyDescent="0.55000000000000004">
      <c r="A1197">
        <v>238.4</v>
      </c>
      <c r="B1197">
        <v>3.4592517337409698</v>
      </c>
      <c r="C1197">
        <v>2.0529057774579802</v>
      </c>
      <c r="D1197">
        <v>2.9020536168147499</v>
      </c>
      <c r="H1197">
        <v>238.4</v>
      </c>
      <c r="I1197">
        <v>4.2759058334130202</v>
      </c>
      <c r="J1197">
        <v>4.8479414083871104</v>
      </c>
      <c r="K1197">
        <v>6.3748413077099704</v>
      </c>
    </row>
    <row r="1198" spans="1:11" x14ac:dyDescent="0.55000000000000004">
      <c r="A1198">
        <v>238.6</v>
      </c>
      <c r="B1198">
        <v>3.2192233893387798</v>
      </c>
      <c r="C1198">
        <v>1.86137839880429</v>
      </c>
      <c r="D1198">
        <v>2.71156371229785</v>
      </c>
      <c r="H1198">
        <v>238.6</v>
      </c>
      <c r="I1198">
        <v>4.6044571951083499</v>
      </c>
      <c r="J1198">
        <v>4.7981898936135403</v>
      </c>
      <c r="K1198">
        <v>6.9615407419693502</v>
      </c>
    </row>
    <row r="1199" spans="1:11" x14ac:dyDescent="0.55000000000000004">
      <c r="A1199">
        <v>238.8</v>
      </c>
      <c r="B1199">
        <v>3.0690523953612998</v>
      </c>
      <c r="C1199">
        <v>2.02815387937525</v>
      </c>
      <c r="D1199">
        <v>2.9189081252628402</v>
      </c>
      <c r="H1199">
        <v>238.8</v>
      </c>
      <c r="I1199">
        <v>4.7390048375171698</v>
      </c>
      <c r="J1199">
        <v>4.9294101241207002</v>
      </c>
      <c r="K1199">
        <v>8.2257559870499293</v>
      </c>
    </row>
    <row r="1200" spans="1:11" x14ac:dyDescent="0.55000000000000004">
      <c r="A1200">
        <v>239</v>
      </c>
      <c r="B1200">
        <v>2.8909507420378899</v>
      </c>
      <c r="C1200">
        <v>1.94617910855438</v>
      </c>
      <c r="D1200">
        <v>3.4395109714260199</v>
      </c>
      <c r="H1200">
        <v>239</v>
      </c>
      <c r="I1200">
        <v>5.19180874274043</v>
      </c>
      <c r="J1200">
        <v>4.8726386190802504</v>
      </c>
      <c r="K1200">
        <v>6.8610592859007404</v>
      </c>
    </row>
    <row r="1201" spans="1:11" x14ac:dyDescent="0.55000000000000004">
      <c r="A1201">
        <v>239.2</v>
      </c>
      <c r="B1201">
        <v>3.1641380988086598</v>
      </c>
      <c r="C1201">
        <v>2.1692017355039401</v>
      </c>
      <c r="D1201">
        <v>3.4755124626687599</v>
      </c>
      <c r="H1201">
        <v>239.2</v>
      </c>
      <c r="I1201">
        <v>5.0800601859540997</v>
      </c>
      <c r="J1201">
        <v>5.0892642809798696</v>
      </c>
      <c r="K1201">
        <v>6.9550168937511998</v>
      </c>
    </row>
    <row r="1202" spans="1:11" x14ac:dyDescent="0.55000000000000004">
      <c r="A1202">
        <v>239.4</v>
      </c>
      <c r="B1202">
        <v>3.05295575427649</v>
      </c>
      <c r="C1202">
        <v>1.90987397646678</v>
      </c>
      <c r="D1202">
        <v>3.49369324813232</v>
      </c>
      <c r="H1202">
        <v>239.4</v>
      </c>
      <c r="I1202">
        <v>4.5017642505755902</v>
      </c>
      <c r="J1202">
        <v>4.79213349340045</v>
      </c>
      <c r="K1202">
        <v>6.3208245213073697</v>
      </c>
    </row>
    <row r="1203" spans="1:11" x14ac:dyDescent="0.55000000000000004">
      <c r="A1203">
        <v>239.6</v>
      </c>
      <c r="B1203">
        <v>3.4285433351711299</v>
      </c>
      <c r="C1203">
        <v>1.63040622007608</v>
      </c>
      <c r="D1203">
        <v>3.3169054110788099</v>
      </c>
      <c r="H1203">
        <v>239.6</v>
      </c>
      <c r="I1203">
        <v>5.3207692369918096</v>
      </c>
      <c r="J1203">
        <v>4.6851428743388697</v>
      </c>
      <c r="K1203">
        <v>5.9092416241867403</v>
      </c>
    </row>
    <row r="1204" spans="1:11" x14ac:dyDescent="0.55000000000000004">
      <c r="A1204">
        <v>239.8</v>
      </c>
      <c r="B1204">
        <v>3.2184215598479402</v>
      </c>
      <c r="C1204">
        <v>1.62437884517179</v>
      </c>
      <c r="D1204">
        <v>3.13041148208635</v>
      </c>
      <c r="H1204">
        <v>239.8</v>
      </c>
      <c r="I1204">
        <v>4.4949471593975803</v>
      </c>
      <c r="J1204">
        <v>4.95215327425597</v>
      </c>
      <c r="K1204">
        <v>5.8915821598814997</v>
      </c>
    </row>
    <row r="1205" spans="1:11" x14ac:dyDescent="0.55000000000000004">
      <c r="A1205">
        <v>240</v>
      </c>
      <c r="B1205">
        <v>3.0888370777454202</v>
      </c>
      <c r="C1205">
        <v>2.1884237881953799</v>
      </c>
      <c r="D1205">
        <v>3.0989185966689701</v>
      </c>
      <c r="H1205">
        <v>240</v>
      </c>
      <c r="I1205">
        <v>4.9029793160119297</v>
      </c>
      <c r="J1205">
        <v>5.2184463032431196</v>
      </c>
      <c r="K1205">
        <v>6.1762287610905702</v>
      </c>
    </row>
    <row r="1206" spans="1:11" x14ac:dyDescent="0.55000000000000004">
      <c r="A1206">
        <v>240.2</v>
      </c>
      <c r="B1206">
        <v>2.9389223188501701</v>
      </c>
      <c r="C1206">
        <v>1.7139646926168299</v>
      </c>
      <c r="D1206">
        <v>3.25199747118302</v>
      </c>
      <c r="H1206">
        <v>240.2</v>
      </c>
      <c r="I1206">
        <v>4.9061851545341399</v>
      </c>
      <c r="J1206">
        <v>4.9919168841468302</v>
      </c>
      <c r="K1206">
        <v>6.8045563342965396</v>
      </c>
    </row>
    <row r="1207" spans="1:11" x14ac:dyDescent="0.55000000000000004">
      <c r="A1207">
        <v>240.4</v>
      </c>
      <c r="B1207">
        <v>3.4621463493900602</v>
      </c>
      <c r="C1207">
        <v>1.8673781691408899</v>
      </c>
      <c r="D1207">
        <v>2.9489615357516299</v>
      </c>
      <c r="H1207">
        <v>240.4</v>
      </c>
      <c r="I1207">
        <v>5.11365728204939</v>
      </c>
      <c r="J1207">
        <v>4.6456651835844101</v>
      </c>
      <c r="K1207">
        <v>6.3784295489981799</v>
      </c>
    </row>
    <row r="1208" spans="1:11" x14ac:dyDescent="0.55000000000000004">
      <c r="A1208">
        <v>240.6</v>
      </c>
      <c r="B1208">
        <v>2.9300552297161402</v>
      </c>
      <c r="C1208">
        <v>1.77825945141701</v>
      </c>
      <c r="D1208">
        <v>3.24875747428668</v>
      </c>
      <c r="H1208">
        <v>240.6</v>
      </c>
      <c r="I1208">
        <v>5.1322137654045603</v>
      </c>
      <c r="J1208">
        <v>4.2148143693034203</v>
      </c>
      <c r="K1208">
        <v>6.1646549845177301</v>
      </c>
    </row>
    <row r="1209" spans="1:11" x14ac:dyDescent="0.55000000000000004">
      <c r="A1209">
        <v>240.8</v>
      </c>
      <c r="B1209">
        <v>3.5207162216961199</v>
      </c>
      <c r="C1209">
        <v>2.1613239136784901</v>
      </c>
      <c r="D1209">
        <v>3.25643776537459</v>
      </c>
      <c r="H1209">
        <v>240.8</v>
      </c>
      <c r="I1209">
        <v>4.9264493988067697</v>
      </c>
      <c r="J1209">
        <v>4.3812028958163403</v>
      </c>
      <c r="K1209">
        <v>6.3625872313173204</v>
      </c>
    </row>
    <row r="1210" spans="1:11" x14ac:dyDescent="0.55000000000000004">
      <c r="A1210">
        <v>241</v>
      </c>
      <c r="B1210">
        <v>3.2316513192313501</v>
      </c>
      <c r="C1210">
        <v>1.85583285644856</v>
      </c>
      <c r="D1210">
        <v>3.5658049786268502</v>
      </c>
      <c r="H1210">
        <v>241</v>
      </c>
      <c r="I1210">
        <v>4.3776086003824402</v>
      </c>
      <c r="J1210">
        <v>4.6378991451594702</v>
      </c>
      <c r="K1210">
        <v>6.2435790510321798</v>
      </c>
    </row>
    <row r="1211" spans="1:11" x14ac:dyDescent="0.55000000000000004">
      <c r="A1211">
        <v>241.2</v>
      </c>
      <c r="B1211">
        <v>3.2863098292916999</v>
      </c>
      <c r="C1211">
        <v>1.8661752935559299</v>
      </c>
      <c r="D1211">
        <v>3.7815789774769502</v>
      </c>
      <c r="H1211">
        <v>241.2</v>
      </c>
      <c r="I1211">
        <v>5.2162306867833301</v>
      </c>
      <c r="J1211">
        <v>5.0107914796591801</v>
      </c>
      <c r="K1211">
        <v>6.12304138220835</v>
      </c>
    </row>
    <row r="1212" spans="1:11" x14ac:dyDescent="0.55000000000000004">
      <c r="A1212">
        <v>241.4</v>
      </c>
      <c r="B1212">
        <v>3.2763308654291698</v>
      </c>
      <c r="C1212">
        <v>1.88643338981372</v>
      </c>
      <c r="D1212">
        <v>3.6180711736925599</v>
      </c>
      <c r="H1212">
        <v>241.4</v>
      </c>
      <c r="I1212">
        <v>5.7584617951500698</v>
      </c>
      <c r="J1212">
        <v>4.5921372719400004</v>
      </c>
      <c r="K1212">
        <v>6.0036230583066699</v>
      </c>
    </row>
    <row r="1213" spans="1:11" x14ac:dyDescent="0.55000000000000004">
      <c r="A1213">
        <v>241.6</v>
      </c>
      <c r="B1213">
        <v>3.36960751176185</v>
      </c>
      <c r="C1213">
        <v>1.7761071855067601</v>
      </c>
      <c r="D1213">
        <v>3.1806915228414701</v>
      </c>
      <c r="H1213">
        <v>241.6</v>
      </c>
      <c r="I1213">
        <v>4.8525213061317896</v>
      </c>
      <c r="J1213">
        <v>4.8042551844649202</v>
      </c>
      <c r="K1213">
        <v>6.2912977440839697</v>
      </c>
    </row>
    <row r="1214" spans="1:11" x14ac:dyDescent="0.55000000000000004">
      <c r="A1214">
        <v>241.8</v>
      </c>
      <c r="B1214">
        <v>3.2527106304248599</v>
      </c>
      <c r="C1214">
        <v>1.8615751256269799</v>
      </c>
      <c r="D1214">
        <v>3.2262086191469002</v>
      </c>
      <c r="H1214">
        <v>241.8</v>
      </c>
      <c r="I1214">
        <v>5.2423856668980697</v>
      </c>
      <c r="J1214">
        <v>5.4771265896354997</v>
      </c>
      <c r="K1214">
        <v>6.5168231718993104</v>
      </c>
    </row>
    <row r="1215" spans="1:11" x14ac:dyDescent="0.55000000000000004">
      <c r="A1215">
        <v>242</v>
      </c>
      <c r="B1215">
        <v>3.08041567578681</v>
      </c>
      <c r="C1215">
        <v>1.8014088386821601</v>
      </c>
      <c r="D1215">
        <v>3.3149470321271801</v>
      </c>
      <c r="H1215">
        <v>242</v>
      </c>
      <c r="I1215">
        <v>5.4544710854460199</v>
      </c>
      <c r="J1215">
        <v>5.3457978991819903</v>
      </c>
      <c r="K1215">
        <v>5.84751425036991</v>
      </c>
    </row>
    <row r="1216" spans="1:11" x14ac:dyDescent="0.55000000000000004">
      <c r="A1216">
        <v>242.2</v>
      </c>
      <c r="B1216">
        <v>3.1952820068635699</v>
      </c>
      <c r="C1216">
        <v>2.08180777736793</v>
      </c>
      <c r="D1216">
        <v>3.5932436354991601</v>
      </c>
      <c r="H1216">
        <v>242.2</v>
      </c>
      <c r="I1216">
        <v>4.6843564581626502</v>
      </c>
      <c r="J1216">
        <v>5.3369961229099703</v>
      </c>
      <c r="K1216">
        <v>5.8333173367956599</v>
      </c>
    </row>
    <row r="1217" spans="1:11" x14ac:dyDescent="0.55000000000000004">
      <c r="A1217">
        <v>242.4</v>
      </c>
      <c r="B1217">
        <v>3.6331444101123802</v>
      </c>
      <c r="C1217">
        <v>1.77135885741629</v>
      </c>
      <c r="D1217">
        <v>3.4128288121583501</v>
      </c>
      <c r="H1217">
        <v>242.4</v>
      </c>
      <c r="I1217">
        <v>4.6196782631284199</v>
      </c>
      <c r="J1217">
        <v>5.1686413330935501</v>
      </c>
      <c r="K1217">
        <v>5.85286978556225</v>
      </c>
    </row>
    <row r="1218" spans="1:11" x14ac:dyDescent="0.55000000000000004">
      <c r="A1218">
        <v>242.6</v>
      </c>
      <c r="B1218">
        <v>3.50901175174879</v>
      </c>
      <c r="C1218">
        <v>2.0198001138019701</v>
      </c>
      <c r="D1218">
        <v>3.5725580503687602</v>
      </c>
      <c r="H1218">
        <v>242.6</v>
      </c>
      <c r="I1218">
        <v>5.0925242586933601</v>
      </c>
      <c r="J1218">
        <v>5.5906247593419298</v>
      </c>
      <c r="K1218">
        <v>6.3495840489405397</v>
      </c>
    </row>
    <row r="1219" spans="1:11" x14ac:dyDescent="0.55000000000000004">
      <c r="A1219">
        <v>242.8</v>
      </c>
      <c r="B1219">
        <v>3.1360604754800798</v>
      </c>
      <c r="C1219">
        <v>2.2417566266216502</v>
      </c>
      <c r="D1219">
        <v>3.5162325560934602</v>
      </c>
      <c r="H1219">
        <v>242.8</v>
      </c>
      <c r="I1219">
        <v>5.0214660688785804</v>
      </c>
      <c r="J1219">
        <v>5.3574571302956198</v>
      </c>
      <c r="K1219">
        <v>6.2297718691529198</v>
      </c>
    </row>
    <row r="1220" spans="1:11" x14ac:dyDescent="0.55000000000000004">
      <c r="A1220">
        <v>243</v>
      </c>
      <c r="B1220">
        <v>3.23030250890818</v>
      </c>
      <c r="C1220">
        <v>2.0282188736106499</v>
      </c>
      <c r="D1220">
        <v>3.6205334534913498</v>
      </c>
      <c r="H1220">
        <v>243</v>
      </c>
      <c r="I1220">
        <v>4.6058438742949397</v>
      </c>
      <c r="J1220">
        <v>5.4187514126176604</v>
      </c>
      <c r="K1220">
        <v>6.3377273914386203</v>
      </c>
    </row>
    <row r="1221" spans="1:11" x14ac:dyDescent="0.55000000000000004">
      <c r="A1221">
        <v>243.2</v>
      </c>
      <c r="B1221">
        <v>3.49985566656916</v>
      </c>
      <c r="C1221">
        <v>2.1075898739827599</v>
      </c>
      <c r="D1221">
        <v>3.52103477452353</v>
      </c>
      <c r="H1221">
        <v>243.2</v>
      </c>
      <c r="I1221">
        <v>5.0525730490475098</v>
      </c>
      <c r="J1221">
        <v>5.28657254521426</v>
      </c>
      <c r="K1221">
        <v>6.06848466672822</v>
      </c>
    </row>
    <row r="1222" spans="1:11" x14ac:dyDescent="0.55000000000000004">
      <c r="A1222">
        <v>243.4</v>
      </c>
      <c r="B1222">
        <v>3.3966875499281901</v>
      </c>
      <c r="C1222">
        <v>2.0872647539400799</v>
      </c>
      <c r="D1222">
        <v>3.2916228116450101</v>
      </c>
      <c r="H1222">
        <v>243.4</v>
      </c>
      <c r="I1222">
        <v>4.7230201161221403</v>
      </c>
      <c r="J1222">
        <v>5.6983236027067603</v>
      </c>
      <c r="K1222">
        <v>6.1639334534553196</v>
      </c>
    </row>
    <row r="1223" spans="1:11" x14ac:dyDescent="0.55000000000000004">
      <c r="A1223">
        <v>243.6</v>
      </c>
      <c r="B1223">
        <v>3.3828408467484201</v>
      </c>
      <c r="C1223">
        <v>2.1752611937683199</v>
      </c>
      <c r="D1223">
        <v>3.5494026844591602</v>
      </c>
      <c r="H1223">
        <v>243.6</v>
      </c>
      <c r="I1223">
        <v>4.6723020270964097</v>
      </c>
      <c r="J1223">
        <v>5.3622596721218603</v>
      </c>
      <c r="K1223">
        <v>6.2623398395667502</v>
      </c>
    </row>
    <row r="1224" spans="1:11" x14ac:dyDescent="0.55000000000000004">
      <c r="A1224">
        <v>243.8</v>
      </c>
      <c r="B1224">
        <v>3.2353759434440299</v>
      </c>
      <c r="C1224">
        <v>1.7897354152776199</v>
      </c>
      <c r="D1224">
        <v>3.65128158805009</v>
      </c>
      <c r="H1224">
        <v>243.8</v>
      </c>
      <c r="I1224">
        <v>4.8113088266635602</v>
      </c>
      <c r="J1224">
        <v>4.7335840824070896</v>
      </c>
      <c r="K1224">
        <v>6.3532066508210798</v>
      </c>
    </row>
    <row r="1225" spans="1:11" x14ac:dyDescent="0.55000000000000004">
      <c r="A1225">
        <v>244</v>
      </c>
      <c r="B1225">
        <v>3.5631536971888602</v>
      </c>
      <c r="C1225">
        <v>1.58083869843697</v>
      </c>
      <c r="D1225">
        <v>3.6762021479924201</v>
      </c>
      <c r="H1225">
        <v>244</v>
      </c>
      <c r="I1225">
        <v>5.0886137789779999</v>
      </c>
      <c r="J1225">
        <v>4.9188845417544496</v>
      </c>
      <c r="K1225">
        <v>6.1274537048983104</v>
      </c>
    </row>
    <row r="1226" spans="1:11" x14ac:dyDescent="0.55000000000000004">
      <c r="A1226">
        <v>244.2</v>
      </c>
      <c r="B1226">
        <v>3.31100304241264</v>
      </c>
      <c r="C1226">
        <v>1.73632356334502</v>
      </c>
      <c r="D1226">
        <v>3.7440651107015501</v>
      </c>
      <c r="H1226">
        <v>244.2</v>
      </c>
      <c r="I1226">
        <v>4.2580145315858697</v>
      </c>
      <c r="J1226">
        <v>4.5768532839426603</v>
      </c>
      <c r="K1226">
        <v>6.2041986682213199</v>
      </c>
    </row>
    <row r="1227" spans="1:11" x14ac:dyDescent="0.55000000000000004">
      <c r="A1227">
        <v>244.4</v>
      </c>
      <c r="B1227">
        <v>3.6558609133764199</v>
      </c>
      <c r="C1227">
        <v>1.8171168121804</v>
      </c>
      <c r="D1227">
        <v>3.6510644399593701</v>
      </c>
      <c r="H1227">
        <v>244.4</v>
      </c>
      <c r="I1227">
        <v>4.8295420102508997</v>
      </c>
      <c r="J1227">
        <v>5.7868752230095302</v>
      </c>
      <c r="K1227">
        <v>6.4900950348883697</v>
      </c>
    </row>
    <row r="1228" spans="1:11" x14ac:dyDescent="0.55000000000000004">
      <c r="A1228">
        <v>244.6</v>
      </c>
      <c r="B1228">
        <v>3.3757693055251701</v>
      </c>
      <c r="C1228">
        <v>1.6159793239004401</v>
      </c>
      <c r="D1228">
        <v>3.7156107855944001</v>
      </c>
      <c r="H1228">
        <v>244.6</v>
      </c>
      <c r="I1228">
        <v>4.9785032958728399</v>
      </c>
      <c r="J1228">
        <v>5.4226354309616402</v>
      </c>
      <c r="K1228">
        <v>6.56277332242367</v>
      </c>
    </row>
    <row r="1229" spans="1:11" x14ac:dyDescent="0.55000000000000004">
      <c r="A1229">
        <v>244.8</v>
      </c>
      <c r="B1229">
        <v>3.3934072721876198</v>
      </c>
      <c r="C1229">
        <v>1.8036888408890499</v>
      </c>
      <c r="D1229">
        <v>3.7519119872648901</v>
      </c>
      <c r="H1229">
        <v>244.8</v>
      </c>
      <c r="I1229">
        <v>5.53592298546224</v>
      </c>
      <c r="J1229">
        <v>5.6656654927724404</v>
      </c>
      <c r="K1229">
        <v>6.1831008092850199</v>
      </c>
    </row>
    <row r="1230" spans="1:11" x14ac:dyDescent="0.55000000000000004">
      <c r="A1230">
        <v>245</v>
      </c>
      <c r="B1230">
        <v>3.3615872696190698</v>
      </c>
      <c r="C1230">
        <v>1.6670475972990499</v>
      </c>
      <c r="D1230">
        <v>3.8355562741770601</v>
      </c>
      <c r="H1230">
        <v>245</v>
      </c>
      <c r="I1230">
        <v>5.3108698438016502</v>
      </c>
      <c r="J1230">
        <v>5.0397837730023003</v>
      </c>
      <c r="K1230">
        <v>5.9597772917228502</v>
      </c>
    </row>
    <row r="1231" spans="1:11" x14ac:dyDescent="0.55000000000000004">
      <c r="A1231">
        <v>245.2</v>
      </c>
      <c r="B1231">
        <v>2.9937580119022602</v>
      </c>
      <c r="C1231">
        <v>1.7358579051363201</v>
      </c>
      <c r="D1231">
        <v>3.9200503155248798</v>
      </c>
      <c r="H1231">
        <v>245.2</v>
      </c>
      <c r="I1231">
        <v>5.5666013944096999</v>
      </c>
      <c r="J1231">
        <v>5.3532034957333101</v>
      </c>
      <c r="K1231">
        <v>5.9418709331028303</v>
      </c>
    </row>
    <row r="1232" spans="1:11" x14ac:dyDescent="0.55000000000000004">
      <c r="A1232">
        <v>245.4</v>
      </c>
      <c r="B1232">
        <v>3.27752678390741</v>
      </c>
      <c r="C1232">
        <v>1.9806149234449399</v>
      </c>
      <c r="D1232">
        <v>3.8218845766701399</v>
      </c>
      <c r="H1232">
        <v>245.4</v>
      </c>
      <c r="I1232">
        <v>5.3171317848548396</v>
      </c>
      <c r="J1232">
        <v>5.11137804019386</v>
      </c>
      <c r="K1232">
        <v>6.2874053324638401</v>
      </c>
    </row>
    <row r="1233" spans="1:11" x14ac:dyDescent="0.55000000000000004">
      <c r="A1233">
        <v>245.6</v>
      </c>
      <c r="B1233">
        <v>3.6412165422798202</v>
      </c>
      <c r="C1233">
        <v>1.9672409743180199</v>
      </c>
      <c r="D1233">
        <v>3.89032406254135</v>
      </c>
      <c r="H1233">
        <v>245.6</v>
      </c>
      <c r="I1233">
        <v>4.1493181863645203</v>
      </c>
      <c r="J1233">
        <v>5.4755993220911598</v>
      </c>
      <c r="K1233">
        <v>6.11887141768646</v>
      </c>
    </row>
    <row r="1234" spans="1:11" x14ac:dyDescent="0.55000000000000004">
      <c r="A1234">
        <v>245.8</v>
      </c>
      <c r="B1234">
        <v>3.1998154544914401</v>
      </c>
      <c r="C1234">
        <v>2.0209502115054501</v>
      </c>
      <c r="D1234">
        <v>3.68305195016677</v>
      </c>
      <c r="H1234">
        <v>245.8</v>
      </c>
      <c r="I1234">
        <v>4.8859502635995096</v>
      </c>
      <c r="J1234">
        <v>5.0472211409079701</v>
      </c>
      <c r="K1234">
        <v>6.1274856013168604</v>
      </c>
    </row>
    <row r="1235" spans="1:11" x14ac:dyDescent="0.55000000000000004">
      <c r="A1235">
        <v>246</v>
      </c>
      <c r="B1235">
        <v>3.1786072875017499</v>
      </c>
      <c r="C1235">
        <v>1.8313130645898399</v>
      </c>
      <c r="D1235">
        <v>3.5724288680439198</v>
      </c>
      <c r="H1235">
        <v>246</v>
      </c>
      <c r="I1235">
        <v>4.9965806129479402</v>
      </c>
      <c r="J1235">
        <v>4.6055793830881502</v>
      </c>
      <c r="K1235">
        <v>5.7015066067404803</v>
      </c>
    </row>
    <row r="1236" spans="1:11" x14ac:dyDescent="0.55000000000000004">
      <c r="A1236">
        <v>246.2</v>
      </c>
      <c r="B1236">
        <v>3.3391346321445599</v>
      </c>
      <c r="C1236">
        <v>1.96526219885347</v>
      </c>
      <c r="D1236">
        <v>3.5995377976516898</v>
      </c>
      <c r="H1236">
        <v>246.2</v>
      </c>
      <c r="I1236">
        <v>5.2436510986713802</v>
      </c>
      <c r="J1236">
        <v>5.0886956199441498</v>
      </c>
      <c r="K1236">
        <v>6.4662289947309501</v>
      </c>
    </row>
    <row r="1237" spans="1:11" x14ac:dyDescent="0.55000000000000004">
      <c r="A1237">
        <v>246.4</v>
      </c>
      <c r="B1237">
        <v>3.6052735655657799</v>
      </c>
      <c r="C1237">
        <v>1.90295298714042</v>
      </c>
      <c r="D1237">
        <v>3.6619793350180601</v>
      </c>
      <c r="H1237">
        <v>246.4</v>
      </c>
      <c r="I1237">
        <v>4.7939872385094704</v>
      </c>
      <c r="J1237">
        <v>5.9608246032876302</v>
      </c>
      <c r="K1237">
        <v>6.0856636005390996</v>
      </c>
    </row>
    <row r="1238" spans="1:11" x14ac:dyDescent="0.55000000000000004">
      <c r="A1238">
        <v>246.6</v>
      </c>
      <c r="B1238">
        <v>3.0566957634830101</v>
      </c>
      <c r="C1238">
        <v>1.7641016625795101</v>
      </c>
      <c r="D1238">
        <v>3.5407653908781</v>
      </c>
      <c r="H1238">
        <v>246.6</v>
      </c>
      <c r="I1238">
        <v>4.8260893729065</v>
      </c>
      <c r="J1238">
        <v>5.65402954595198</v>
      </c>
      <c r="K1238">
        <v>6.3483624287740099</v>
      </c>
    </row>
    <row r="1239" spans="1:11" x14ac:dyDescent="0.55000000000000004">
      <c r="A1239">
        <v>246.8</v>
      </c>
      <c r="B1239">
        <v>3.6048405761928199</v>
      </c>
      <c r="C1239">
        <v>1.58116919552978</v>
      </c>
      <c r="D1239">
        <v>3.52786072751889</v>
      </c>
      <c r="H1239">
        <v>246.8</v>
      </c>
      <c r="I1239">
        <v>4.6132812726524701</v>
      </c>
      <c r="J1239">
        <v>5.4935632318821002</v>
      </c>
      <c r="K1239">
        <v>5.6517009794587203</v>
      </c>
    </row>
    <row r="1240" spans="1:11" x14ac:dyDescent="0.55000000000000004">
      <c r="A1240">
        <v>247</v>
      </c>
      <c r="B1240">
        <v>3.5704998932288601</v>
      </c>
      <c r="C1240">
        <v>1.78191709650749</v>
      </c>
      <c r="D1240">
        <v>3.6061338820242801</v>
      </c>
      <c r="H1240">
        <v>247</v>
      </c>
      <c r="I1240">
        <v>4.3890330256648102</v>
      </c>
      <c r="J1240">
        <v>5.1200989630706397</v>
      </c>
      <c r="K1240">
        <v>5.6016223083959202</v>
      </c>
    </row>
    <row r="1241" spans="1:11" x14ac:dyDescent="0.55000000000000004">
      <c r="A1241">
        <v>247.2</v>
      </c>
      <c r="B1241">
        <v>3.5159708701693999</v>
      </c>
      <c r="C1241">
        <v>1.7359091004565499</v>
      </c>
      <c r="D1241">
        <v>3.5491611245936099</v>
      </c>
      <c r="H1241">
        <v>247.2</v>
      </c>
      <c r="I1241">
        <v>4.7567029719312597</v>
      </c>
      <c r="J1241">
        <v>5.66156189682349</v>
      </c>
      <c r="K1241">
        <v>5.8400144260790299</v>
      </c>
    </row>
    <row r="1242" spans="1:11" x14ac:dyDescent="0.55000000000000004">
      <c r="A1242">
        <v>247.4</v>
      </c>
      <c r="B1242">
        <v>3.4358601763677998</v>
      </c>
      <c r="C1242">
        <v>1.6392827693871099</v>
      </c>
      <c r="D1242">
        <v>3.4392776802890399</v>
      </c>
      <c r="H1242">
        <v>247.4</v>
      </c>
      <c r="I1242">
        <v>5.67875012895193</v>
      </c>
      <c r="J1242">
        <v>4.8379441997964197</v>
      </c>
      <c r="K1242">
        <v>6.5450188919471204</v>
      </c>
    </row>
    <row r="1243" spans="1:11" x14ac:dyDescent="0.55000000000000004">
      <c r="A1243">
        <v>247.6</v>
      </c>
      <c r="B1243">
        <v>3.37175562386322</v>
      </c>
      <c r="C1243">
        <v>1.80167186106666</v>
      </c>
      <c r="D1243">
        <v>3.2717989675972801</v>
      </c>
      <c r="H1243">
        <v>247.6</v>
      </c>
      <c r="I1243">
        <v>5.5859385998652096</v>
      </c>
      <c r="J1243">
        <v>5.5309314621366701</v>
      </c>
      <c r="K1243">
        <v>6.4846123664340798</v>
      </c>
    </row>
    <row r="1244" spans="1:11" x14ac:dyDescent="0.55000000000000004">
      <c r="A1244">
        <v>247.8</v>
      </c>
      <c r="B1244">
        <v>3.72933090707342</v>
      </c>
      <c r="C1244">
        <v>1.83322999127731</v>
      </c>
      <c r="D1244">
        <v>3.05276191724557</v>
      </c>
      <c r="H1244">
        <v>247.8</v>
      </c>
      <c r="I1244">
        <v>5.4418004387013097</v>
      </c>
      <c r="J1244">
        <v>5.6855496437432498</v>
      </c>
      <c r="K1244">
        <v>6.0990558721819097</v>
      </c>
    </row>
    <row r="1245" spans="1:11" x14ac:dyDescent="0.55000000000000004">
      <c r="A1245">
        <v>248</v>
      </c>
      <c r="B1245">
        <v>3.3715056859421</v>
      </c>
      <c r="C1245">
        <v>1.7083054280513701</v>
      </c>
      <c r="D1245">
        <v>3.3970583248320301</v>
      </c>
      <c r="H1245">
        <v>248</v>
      </c>
      <c r="I1245">
        <v>5.6131698298301202</v>
      </c>
      <c r="J1245">
        <v>5.1277658564563202</v>
      </c>
      <c r="K1245">
        <v>6.5776470061323504</v>
      </c>
    </row>
    <row r="1246" spans="1:11" x14ac:dyDescent="0.55000000000000004">
      <c r="A1246">
        <v>248.2</v>
      </c>
      <c r="B1246">
        <v>3.5610358273183702</v>
      </c>
      <c r="C1246">
        <v>1.74193970082658</v>
      </c>
      <c r="D1246">
        <v>3.9056662011763801</v>
      </c>
      <c r="H1246">
        <v>248.2</v>
      </c>
      <c r="I1246">
        <v>5.6165580326611799</v>
      </c>
      <c r="J1246">
        <v>5.5520504928927599</v>
      </c>
      <c r="K1246">
        <v>6.3780350403416604</v>
      </c>
    </row>
    <row r="1247" spans="1:11" x14ac:dyDescent="0.55000000000000004">
      <c r="A1247">
        <v>248.4</v>
      </c>
      <c r="B1247">
        <v>3.3104020699308898</v>
      </c>
      <c r="C1247">
        <v>1.6781929100652599</v>
      </c>
      <c r="D1247">
        <v>3.4017570705829798</v>
      </c>
      <c r="H1247">
        <v>248.4</v>
      </c>
      <c r="I1247">
        <v>5.74146772555528</v>
      </c>
      <c r="J1247">
        <v>5.7781468261796798</v>
      </c>
      <c r="K1247">
        <v>6.1364253754346398</v>
      </c>
    </row>
    <row r="1248" spans="1:11" x14ac:dyDescent="0.55000000000000004">
      <c r="A1248">
        <v>248.6</v>
      </c>
      <c r="B1248">
        <v>3.5167927933343002</v>
      </c>
      <c r="C1248">
        <v>1.7359838640580201</v>
      </c>
      <c r="D1248">
        <v>3.86596802714203</v>
      </c>
      <c r="H1248">
        <v>248.6</v>
      </c>
      <c r="I1248">
        <v>5.4175974175176096</v>
      </c>
      <c r="J1248">
        <v>5.6640590617542799</v>
      </c>
      <c r="K1248">
        <v>6.2607022391721703</v>
      </c>
    </row>
    <row r="1249" spans="1:11" x14ac:dyDescent="0.55000000000000004">
      <c r="A1249">
        <v>248.8</v>
      </c>
      <c r="B1249">
        <v>3.1507711552246298</v>
      </c>
      <c r="C1249">
        <v>1.9053434257636399</v>
      </c>
      <c r="D1249">
        <v>3.6271958134537199</v>
      </c>
      <c r="H1249">
        <v>248.8</v>
      </c>
      <c r="I1249">
        <v>5.5236952403472097</v>
      </c>
      <c r="J1249">
        <v>5.4967008126540904</v>
      </c>
      <c r="K1249">
        <v>6.6186239264157898</v>
      </c>
    </row>
    <row r="1250" spans="1:11" x14ac:dyDescent="0.55000000000000004">
      <c r="A1250">
        <v>249</v>
      </c>
      <c r="B1250">
        <v>3.5154610278657601</v>
      </c>
      <c r="C1250">
        <v>2.2703540414911298</v>
      </c>
      <c r="D1250">
        <v>3.6682515902768098</v>
      </c>
      <c r="H1250">
        <v>249</v>
      </c>
      <c r="I1250">
        <v>5.3979102617067598</v>
      </c>
      <c r="J1250">
        <v>6.1637686168823898</v>
      </c>
      <c r="K1250">
        <v>6.4583198927118399</v>
      </c>
    </row>
    <row r="1251" spans="1:11" x14ac:dyDescent="0.55000000000000004">
      <c r="A1251">
        <v>249.2</v>
      </c>
      <c r="B1251">
        <v>3.4969753886857302</v>
      </c>
      <c r="C1251">
        <v>1.93187872444527</v>
      </c>
      <c r="D1251">
        <v>3.7441168514813898</v>
      </c>
      <c r="H1251">
        <v>249.2</v>
      </c>
      <c r="I1251">
        <v>5.4778019065336903</v>
      </c>
      <c r="J1251">
        <v>4.9606372414661699</v>
      </c>
      <c r="K1251">
        <v>6.6707170853254496</v>
      </c>
    </row>
    <row r="1252" spans="1:11" x14ac:dyDescent="0.55000000000000004">
      <c r="A1252">
        <v>249.4</v>
      </c>
      <c r="B1252">
        <v>3.7156632632545401</v>
      </c>
      <c r="C1252">
        <v>2.00232486658828</v>
      </c>
      <c r="D1252">
        <v>3.8180108965169799</v>
      </c>
      <c r="H1252">
        <v>249.4</v>
      </c>
      <c r="I1252">
        <v>5.6587612807771901</v>
      </c>
      <c r="J1252">
        <v>5.4078463656787603</v>
      </c>
      <c r="K1252">
        <v>6.0488543310841099</v>
      </c>
    </row>
    <row r="1253" spans="1:11" x14ac:dyDescent="0.55000000000000004">
      <c r="A1253">
        <v>249.6</v>
      </c>
      <c r="B1253">
        <v>3.93039275062731</v>
      </c>
      <c r="C1253">
        <v>1.66824641118857</v>
      </c>
      <c r="D1253">
        <v>3.6138761461165898</v>
      </c>
      <c r="H1253">
        <v>249.6</v>
      </c>
      <c r="I1253">
        <v>4.64867685234685</v>
      </c>
      <c r="J1253">
        <v>5.6900388459849003</v>
      </c>
      <c r="K1253">
        <v>6.0469104033493402</v>
      </c>
    </row>
    <row r="1254" spans="1:11" x14ac:dyDescent="0.55000000000000004">
      <c r="A1254">
        <v>249.8</v>
      </c>
      <c r="B1254">
        <v>3.8864425160893998</v>
      </c>
      <c r="C1254">
        <v>1.7326254496117</v>
      </c>
      <c r="D1254">
        <v>3.4222505967369901</v>
      </c>
      <c r="H1254">
        <v>249.8</v>
      </c>
      <c r="I1254">
        <v>5.1019763677814902</v>
      </c>
      <c r="J1254">
        <v>5.2689541192490701</v>
      </c>
      <c r="K1254">
        <v>6.7903276683610496</v>
      </c>
    </row>
    <row r="1255" spans="1:11" x14ac:dyDescent="0.55000000000000004">
      <c r="A1255">
        <v>250</v>
      </c>
      <c r="B1255">
        <v>3.9898501191823001</v>
      </c>
      <c r="C1255">
        <v>1.74073102346495</v>
      </c>
      <c r="D1255">
        <v>3.6322684766607498</v>
      </c>
      <c r="H1255">
        <v>250</v>
      </c>
      <c r="I1255">
        <v>5.2972194484177102</v>
      </c>
      <c r="J1255">
        <v>5.1608463002524001</v>
      </c>
      <c r="K1255">
        <v>6.5097880073430696</v>
      </c>
    </row>
    <row r="1256" spans="1:11" x14ac:dyDescent="0.55000000000000004">
      <c r="A1256">
        <v>250.2</v>
      </c>
      <c r="B1256">
        <v>3.2439859032688201</v>
      </c>
      <c r="C1256">
        <v>1.7368522175541401</v>
      </c>
      <c r="D1256">
        <v>3.9994380745159601</v>
      </c>
      <c r="H1256">
        <v>250.2</v>
      </c>
      <c r="I1256">
        <v>5.4982364484754198</v>
      </c>
      <c r="J1256">
        <v>5.3950273995496101</v>
      </c>
      <c r="K1256">
        <v>6.4891795080598698</v>
      </c>
    </row>
    <row r="1257" spans="1:11" x14ac:dyDescent="0.55000000000000004">
      <c r="A1257">
        <v>250.4</v>
      </c>
      <c r="B1257">
        <v>3.48984741077519</v>
      </c>
      <c r="C1257">
        <v>1.8194234621655501</v>
      </c>
      <c r="D1257">
        <v>3.7158376848311101</v>
      </c>
      <c r="H1257">
        <v>250.4</v>
      </c>
      <c r="I1257">
        <v>5.1162406635539499</v>
      </c>
      <c r="J1257">
        <v>5.6864893407713399</v>
      </c>
      <c r="K1257">
        <v>6.5299206641104197</v>
      </c>
    </row>
    <row r="1258" spans="1:11" x14ac:dyDescent="0.55000000000000004">
      <c r="A1258">
        <v>250.6</v>
      </c>
      <c r="B1258">
        <v>3.6688494050727098</v>
      </c>
      <c r="C1258">
        <v>1.9165886422179499</v>
      </c>
      <c r="D1258">
        <v>3.53454118086592</v>
      </c>
      <c r="H1258">
        <v>250.6</v>
      </c>
      <c r="I1258">
        <v>5.3176389824478099</v>
      </c>
      <c r="J1258">
        <v>5.2891549038040404</v>
      </c>
      <c r="K1258">
        <v>6.1110269354968603</v>
      </c>
    </row>
    <row r="1259" spans="1:11" x14ac:dyDescent="0.55000000000000004">
      <c r="A1259">
        <v>250.8</v>
      </c>
      <c r="B1259">
        <v>3.6393529283771402</v>
      </c>
      <c r="C1259">
        <v>1.6477451370009299</v>
      </c>
      <c r="D1259">
        <v>3.4643875429836002</v>
      </c>
      <c r="H1259">
        <v>250.8</v>
      </c>
      <c r="I1259">
        <v>5.1086877438318696</v>
      </c>
      <c r="J1259">
        <v>5.5134931453107798</v>
      </c>
      <c r="K1259">
        <v>6.7641096979162496</v>
      </c>
    </row>
    <row r="1260" spans="1:11" x14ac:dyDescent="0.55000000000000004">
      <c r="A1260">
        <v>251</v>
      </c>
      <c r="B1260">
        <v>3.5545316380966798</v>
      </c>
      <c r="C1260">
        <v>1.6854890016324</v>
      </c>
      <c r="D1260">
        <v>3.6225349613325002</v>
      </c>
      <c r="H1260">
        <v>251</v>
      </c>
      <c r="I1260">
        <v>4.8659288524777402</v>
      </c>
      <c r="J1260">
        <v>5.7353722579613304</v>
      </c>
      <c r="K1260">
        <v>6.3462355588298802</v>
      </c>
    </row>
    <row r="1261" spans="1:11" x14ac:dyDescent="0.55000000000000004">
      <c r="A1261">
        <v>251.2</v>
      </c>
      <c r="B1261">
        <v>4.0276008568531196</v>
      </c>
      <c r="C1261">
        <v>1.5306365808650699</v>
      </c>
      <c r="D1261">
        <v>3.3335243234308201</v>
      </c>
      <c r="H1261">
        <v>251.2</v>
      </c>
      <c r="I1261">
        <v>5.58203020619497</v>
      </c>
      <c r="J1261">
        <v>5.7626674634087003</v>
      </c>
      <c r="K1261">
        <v>5.8391104950172297</v>
      </c>
    </row>
    <row r="1262" spans="1:11" x14ac:dyDescent="0.55000000000000004">
      <c r="A1262">
        <v>251.4</v>
      </c>
      <c r="B1262">
        <v>3.4148261782531701</v>
      </c>
      <c r="C1262">
        <v>1.86875274269744</v>
      </c>
      <c r="D1262">
        <v>3.06371387424393</v>
      </c>
      <c r="H1262">
        <v>251.4</v>
      </c>
      <c r="I1262">
        <v>4.9124732157471804</v>
      </c>
      <c r="J1262">
        <v>5.4455350028093701</v>
      </c>
      <c r="K1262">
        <v>5.8379338176567304</v>
      </c>
    </row>
    <row r="1263" spans="1:11" x14ac:dyDescent="0.55000000000000004">
      <c r="A1263">
        <v>251.6</v>
      </c>
      <c r="B1263">
        <v>3.38569573087219</v>
      </c>
      <c r="C1263">
        <v>1.70573324981166</v>
      </c>
      <c r="D1263">
        <v>3.3596614368148798</v>
      </c>
      <c r="H1263">
        <v>251.6</v>
      </c>
      <c r="I1263">
        <v>5.1690708453449101</v>
      </c>
      <c r="J1263">
        <v>4.9920891527338203</v>
      </c>
      <c r="K1263">
        <v>5.8566533619483296</v>
      </c>
    </row>
    <row r="1264" spans="1:11" x14ac:dyDescent="0.55000000000000004">
      <c r="A1264">
        <v>251.8</v>
      </c>
      <c r="B1264">
        <v>3.5299534014918601</v>
      </c>
      <c r="C1264">
        <v>1.78468411723033</v>
      </c>
      <c r="D1264">
        <v>3.1436893052358101</v>
      </c>
      <c r="H1264">
        <v>251.8</v>
      </c>
      <c r="I1264">
        <v>5.5111333134266802</v>
      </c>
      <c r="J1264">
        <v>5.0079561692613401</v>
      </c>
      <c r="K1264">
        <v>6.1549388496618</v>
      </c>
    </row>
    <row r="1265" spans="1:11" x14ac:dyDescent="0.55000000000000004">
      <c r="A1265">
        <v>252</v>
      </c>
      <c r="B1265">
        <v>3.6844911905879298</v>
      </c>
      <c r="C1265">
        <v>1.6935129430049001</v>
      </c>
      <c r="D1265">
        <v>3.4058784201407</v>
      </c>
      <c r="H1265">
        <v>252</v>
      </c>
      <c r="I1265">
        <v>5.04712462365839</v>
      </c>
      <c r="J1265">
        <v>5.32821178570385</v>
      </c>
      <c r="K1265">
        <v>6.2625504569233996</v>
      </c>
    </row>
    <row r="1266" spans="1:11" x14ac:dyDescent="0.55000000000000004">
      <c r="A1266">
        <v>252.2</v>
      </c>
      <c r="B1266">
        <v>3.7778736172009002</v>
      </c>
      <c r="C1266">
        <v>1.71670745394007</v>
      </c>
      <c r="D1266">
        <v>3.7407093115521102</v>
      </c>
      <c r="H1266">
        <v>252.2</v>
      </c>
      <c r="I1266">
        <v>5.1130851102651098</v>
      </c>
      <c r="J1266">
        <v>5.3030949299927004</v>
      </c>
      <c r="K1266">
        <v>5.8542602004535604</v>
      </c>
    </row>
    <row r="1267" spans="1:11" x14ac:dyDescent="0.55000000000000004">
      <c r="A1267">
        <v>252.4</v>
      </c>
      <c r="B1267">
        <v>4.0395574419568101</v>
      </c>
      <c r="C1267">
        <v>1.72947734088514</v>
      </c>
      <c r="D1267">
        <v>3.35698074560483</v>
      </c>
      <c r="H1267">
        <v>252.4</v>
      </c>
      <c r="I1267">
        <v>5.32653604166123</v>
      </c>
      <c r="J1267">
        <v>5.3269598151894302</v>
      </c>
      <c r="K1267">
        <v>6.0799492941826898</v>
      </c>
    </row>
    <row r="1268" spans="1:11" x14ac:dyDescent="0.55000000000000004">
      <c r="A1268">
        <v>252.6</v>
      </c>
      <c r="B1268">
        <v>3.5291832682172801</v>
      </c>
      <c r="C1268">
        <v>1.91794485069655</v>
      </c>
      <c r="D1268">
        <v>3.46901813033646</v>
      </c>
      <c r="H1268">
        <v>252.6</v>
      </c>
      <c r="I1268">
        <v>5.2662157986186902</v>
      </c>
      <c r="J1268">
        <v>5.4813597867502404</v>
      </c>
      <c r="K1268">
        <v>5.8013581146864199</v>
      </c>
    </row>
    <row r="1269" spans="1:11" x14ac:dyDescent="0.55000000000000004">
      <c r="A1269">
        <v>252.8</v>
      </c>
      <c r="B1269">
        <v>3.9284438018340002</v>
      </c>
      <c r="C1269">
        <v>1.6303943285654099</v>
      </c>
      <c r="D1269">
        <v>3.3707921492899202</v>
      </c>
      <c r="H1269">
        <v>252.8</v>
      </c>
      <c r="I1269">
        <v>5.3325093829051404</v>
      </c>
      <c r="J1269">
        <v>4.8739357302644297</v>
      </c>
      <c r="K1269">
        <v>6.2510226986846904</v>
      </c>
    </row>
    <row r="1270" spans="1:11" x14ac:dyDescent="0.55000000000000004">
      <c r="A1270">
        <v>253</v>
      </c>
      <c r="B1270">
        <v>3.7868430821688999</v>
      </c>
      <c r="C1270">
        <v>1.88249701227884</v>
      </c>
      <c r="D1270">
        <v>3.3583869380234201</v>
      </c>
      <c r="H1270">
        <v>253</v>
      </c>
      <c r="I1270">
        <v>5.6020050642206103</v>
      </c>
      <c r="J1270">
        <v>5.3344755446527499</v>
      </c>
      <c r="K1270">
        <v>6.2966222136096599</v>
      </c>
    </row>
    <row r="1271" spans="1:11" x14ac:dyDescent="0.55000000000000004">
      <c r="A1271">
        <v>253.2</v>
      </c>
      <c r="B1271">
        <v>3.77997790098321</v>
      </c>
      <c r="C1271">
        <v>1.8534584317029601</v>
      </c>
      <c r="D1271">
        <v>3.3362458061165801</v>
      </c>
      <c r="H1271">
        <v>253.2</v>
      </c>
      <c r="I1271">
        <v>5.3598523530157696</v>
      </c>
      <c r="J1271">
        <v>5.1552471801661897</v>
      </c>
      <c r="K1271">
        <v>6.3286246745567896</v>
      </c>
    </row>
    <row r="1272" spans="1:11" x14ac:dyDescent="0.55000000000000004">
      <c r="A1272">
        <v>253.4</v>
      </c>
      <c r="B1272">
        <v>3.83268077072597</v>
      </c>
      <c r="C1272">
        <v>2.0920002362287402</v>
      </c>
      <c r="D1272">
        <v>3.2295943497425101</v>
      </c>
      <c r="H1272">
        <v>253.4</v>
      </c>
      <c r="I1272">
        <v>4.8715934833607299</v>
      </c>
      <c r="J1272">
        <v>5.3977822608090804</v>
      </c>
      <c r="K1272">
        <v>5.9512419925076099</v>
      </c>
    </row>
    <row r="1273" spans="1:11" x14ac:dyDescent="0.55000000000000004">
      <c r="A1273">
        <v>253.6</v>
      </c>
      <c r="B1273">
        <v>3.5435306761663501</v>
      </c>
      <c r="C1273">
        <v>1.9348022329377601</v>
      </c>
      <c r="D1273">
        <v>3.2667908705059401</v>
      </c>
      <c r="H1273">
        <v>253.6</v>
      </c>
      <c r="I1273">
        <v>5.6859734556644899</v>
      </c>
      <c r="J1273">
        <v>5.2406261801211498</v>
      </c>
      <c r="K1273">
        <v>6.5391570373591597</v>
      </c>
    </row>
    <row r="1274" spans="1:11" x14ac:dyDescent="0.55000000000000004">
      <c r="A1274">
        <v>253.8</v>
      </c>
      <c r="B1274">
        <v>3.6545352285653299</v>
      </c>
      <c r="C1274">
        <v>1.6764351453086199</v>
      </c>
      <c r="D1274">
        <v>3.1200017174881198</v>
      </c>
      <c r="H1274">
        <v>253.8</v>
      </c>
      <c r="I1274">
        <v>5.6052094859669301</v>
      </c>
      <c r="J1274">
        <v>5.2995235664884399</v>
      </c>
      <c r="K1274">
        <v>6.21300360972044</v>
      </c>
    </row>
    <row r="1275" spans="1:11" x14ac:dyDescent="0.55000000000000004">
      <c r="A1275">
        <v>254</v>
      </c>
      <c r="B1275">
        <v>3.7733956241519699</v>
      </c>
      <c r="C1275">
        <v>1.9178367772840901</v>
      </c>
      <c r="D1275">
        <v>3.2649707458475699</v>
      </c>
      <c r="H1275">
        <v>254</v>
      </c>
      <c r="I1275">
        <v>5.9459802307040901</v>
      </c>
      <c r="J1275">
        <v>5.4146465319813801</v>
      </c>
      <c r="K1275">
        <v>6.4533310092653604</v>
      </c>
    </row>
    <row r="1276" spans="1:11" x14ac:dyDescent="0.55000000000000004">
      <c r="A1276">
        <v>254.2</v>
      </c>
      <c r="B1276">
        <v>4.0509672106336803</v>
      </c>
      <c r="C1276">
        <v>1.8966972403133799</v>
      </c>
      <c r="D1276">
        <v>3.2028280026102798</v>
      </c>
      <c r="H1276">
        <v>254.2</v>
      </c>
      <c r="I1276">
        <v>5.2230202969957604</v>
      </c>
      <c r="J1276">
        <v>4.8603327137668098</v>
      </c>
      <c r="K1276">
        <v>6.2116970214612897</v>
      </c>
    </row>
    <row r="1277" spans="1:11" x14ac:dyDescent="0.55000000000000004">
      <c r="A1277">
        <v>254.4</v>
      </c>
      <c r="B1277">
        <v>3.7894744411197401</v>
      </c>
      <c r="C1277">
        <v>1.9410083168630401</v>
      </c>
      <c r="D1277">
        <v>3.20580384194011</v>
      </c>
      <c r="H1277">
        <v>254.4</v>
      </c>
      <c r="I1277">
        <v>5.0096801436301197</v>
      </c>
      <c r="J1277">
        <v>5.1668271697032999</v>
      </c>
      <c r="K1277">
        <v>6.0460832172576504</v>
      </c>
    </row>
    <row r="1278" spans="1:11" x14ac:dyDescent="0.55000000000000004">
      <c r="A1278">
        <v>254.6</v>
      </c>
      <c r="B1278">
        <v>3.81113262701178</v>
      </c>
      <c r="C1278">
        <v>1.89495374360214</v>
      </c>
      <c r="D1278">
        <v>3.16297597851276</v>
      </c>
      <c r="H1278">
        <v>254.6</v>
      </c>
      <c r="I1278">
        <v>4.7810491287418699</v>
      </c>
      <c r="J1278">
        <v>5.1477631677912496</v>
      </c>
      <c r="K1278">
        <v>5.9710676225352302</v>
      </c>
    </row>
    <row r="1279" spans="1:11" x14ac:dyDescent="0.55000000000000004">
      <c r="A1279">
        <v>254.8</v>
      </c>
      <c r="B1279">
        <v>3.8043528681412799</v>
      </c>
      <c r="C1279">
        <v>1.93847622996452</v>
      </c>
      <c r="D1279">
        <v>3.4531203089615099</v>
      </c>
      <c r="H1279">
        <v>254.8</v>
      </c>
      <c r="I1279">
        <v>5.3031489204366302</v>
      </c>
      <c r="J1279">
        <v>5.6329787941210601</v>
      </c>
      <c r="K1279">
        <v>5.7987477962504403</v>
      </c>
    </row>
    <row r="1280" spans="1:11" x14ac:dyDescent="0.55000000000000004">
      <c r="A1280">
        <v>255</v>
      </c>
      <c r="B1280">
        <v>3.8406023503831102</v>
      </c>
      <c r="C1280">
        <v>1.7421665661510499</v>
      </c>
      <c r="D1280">
        <v>3.20315563552911</v>
      </c>
      <c r="H1280">
        <v>255</v>
      </c>
      <c r="I1280">
        <v>5.7770315893091402</v>
      </c>
      <c r="J1280">
        <v>4.8926049338701096</v>
      </c>
      <c r="K1280">
        <v>5.6359885952501996</v>
      </c>
    </row>
    <row r="1281" spans="1:11" x14ac:dyDescent="0.55000000000000004">
      <c r="A1281">
        <v>255.2</v>
      </c>
      <c r="B1281">
        <v>3.7984149591764398</v>
      </c>
      <c r="C1281">
        <v>1.85028549071438</v>
      </c>
      <c r="D1281">
        <v>3.1025932450601199</v>
      </c>
      <c r="H1281">
        <v>255.2</v>
      </c>
      <c r="I1281">
        <v>5.2223952656637103</v>
      </c>
      <c r="J1281">
        <v>4.2969205891834301</v>
      </c>
      <c r="K1281">
        <v>5.6200072968354897</v>
      </c>
    </row>
    <row r="1282" spans="1:11" x14ac:dyDescent="0.55000000000000004">
      <c r="A1282">
        <v>255.4</v>
      </c>
      <c r="B1282">
        <v>3.9899879423194902</v>
      </c>
      <c r="C1282">
        <v>1.7245059030572301</v>
      </c>
      <c r="D1282">
        <v>3.15275996945293</v>
      </c>
      <c r="H1282">
        <v>255.4</v>
      </c>
      <c r="I1282">
        <v>5.5604813303758798</v>
      </c>
      <c r="J1282">
        <v>4.0445582594402598</v>
      </c>
      <c r="K1282">
        <v>6.0202187435447296</v>
      </c>
    </row>
    <row r="1283" spans="1:11" x14ac:dyDescent="0.55000000000000004">
      <c r="A1283">
        <v>255.6</v>
      </c>
      <c r="B1283">
        <v>3.6930642858417801</v>
      </c>
      <c r="C1283">
        <v>1.8405479358130701</v>
      </c>
      <c r="D1283">
        <v>3.0432568637672199</v>
      </c>
      <c r="H1283">
        <v>255.6</v>
      </c>
      <c r="I1283">
        <v>5.0695240502761703</v>
      </c>
      <c r="J1283">
        <v>4.4226446456749997</v>
      </c>
      <c r="K1283">
        <v>5.94746783853848</v>
      </c>
    </row>
    <row r="1284" spans="1:11" x14ac:dyDescent="0.55000000000000004">
      <c r="A1284">
        <v>255.8</v>
      </c>
      <c r="B1284">
        <v>3.8173778443023001</v>
      </c>
      <c r="C1284">
        <v>1.6984837243879001</v>
      </c>
      <c r="D1284">
        <v>3.0353345197985302</v>
      </c>
      <c r="H1284">
        <v>255.8</v>
      </c>
      <c r="I1284">
        <v>5.0106659370831199</v>
      </c>
      <c r="J1284">
        <v>4.3828341969749101</v>
      </c>
      <c r="K1284">
        <v>6.0492852690750896</v>
      </c>
    </row>
    <row r="1285" spans="1:11" x14ac:dyDescent="0.55000000000000004">
      <c r="A1285">
        <v>256</v>
      </c>
      <c r="B1285">
        <v>3.8512701373293199</v>
      </c>
      <c r="C1285">
        <v>1.7149825712404301</v>
      </c>
      <c r="D1285">
        <v>3.20183789677561</v>
      </c>
      <c r="H1285">
        <v>256</v>
      </c>
      <c r="I1285">
        <v>5.3125288512576203</v>
      </c>
      <c r="J1285">
        <v>4.53574807647031</v>
      </c>
      <c r="K1285">
        <v>5.9102229391572099</v>
      </c>
    </row>
    <row r="1286" spans="1:11" x14ac:dyDescent="0.55000000000000004">
      <c r="A1286">
        <v>256.2</v>
      </c>
      <c r="B1286">
        <v>3.8083220351776101</v>
      </c>
      <c r="C1286">
        <v>1.6386883644205701</v>
      </c>
      <c r="D1286">
        <v>2.9851595962877302</v>
      </c>
      <c r="H1286">
        <v>256.2</v>
      </c>
      <c r="I1286">
        <v>4.8801158092814401</v>
      </c>
      <c r="J1286">
        <v>4.2510548202264902</v>
      </c>
      <c r="K1286">
        <v>5.6913601373389398</v>
      </c>
    </row>
    <row r="1287" spans="1:11" x14ac:dyDescent="0.55000000000000004">
      <c r="A1287">
        <v>256.39999999999998</v>
      </c>
      <c r="B1287">
        <v>4.22333562094075</v>
      </c>
      <c r="C1287">
        <v>1.89746779055708</v>
      </c>
      <c r="D1287">
        <v>3.1780033638501499</v>
      </c>
      <c r="H1287">
        <v>256.39999999999998</v>
      </c>
      <c r="I1287">
        <v>4.89794052696418</v>
      </c>
      <c r="J1287">
        <v>4.3134604485201304</v>
      </c>
      <c r="K1287">
        <v>5.5784955134208296</v>
      </c>
    </row>
    <row r="1288" spans="1:11" x14ac:dyDescent="0.55000000000000004">
      <c r="A1288">
        <v>256.60000000000002</v>
      </c>
      <c r="B1288">
        <v>4.0895828649036696</v>
      </c>
      <c r="C1288">
        <v>1.98029292719142</v>
      </c>
      <c r="D1288">
        <v>3.1755751593914598</v>
      </c>
      <c r="H1288">
        <v>256.60000000000002</v>
      </c>
      <c r="I1288">
        <v>5.3715643573478999</v>
      </c>
      <c r="J1288">
        <v>5.0278160255344604</v>
      </c>
      <c r="K1288">
        <v>5.8741009519732499</v>
      </c>
    </row>
    <row r="1289" spans="1:11" x14ac:dyDescent="0.55000000000000004">
      <c r="A1289">
        <v>256.8</v>
      </c>
      <c r="B1289">
        <v>4.2213252572809896</v>
      </c>
      <c r="C1289">
        <v>1.7653378026572599</v>
      </c>
      <c r="D1289">
        <v>3.2233548077676502</v>
      </c>
      <c r="H1289">
        <v>256.8</v>
      </c>
      <c r="I1289">
        <v>5.3363671403087301</v>
      </c>
      <c r="J1289">
        <v>4.8426959690381199</v>
      </c>
      <c r="K1289">
        <v>5.8229694096942701</v>
      </c>
    </row>
    <row r="1290" spans="1:11" x14ac:dyDescent="0.55000000000000004">
      <c r="A1290">
        <v>257</v>
      </c>
      <c r="B1290">
        <v>4.3422951200219497</v>
      </c>
      <c r="C1290">
        <v>1.7877664299345399</v>
      </c>
      <c r="D1290">
        <v>3.1768581538477898</v>
      </c>
      <c r="H1290">
        <v>257</v>
      </c>
      <c r="I1290">
        <v>5.1715336071947799</v>
      </c>
      <c r="J1290">
        <v>4.3772209399860902</v>
      </c>
      <c r="K1290">
        <v>5.9393624153464497</v>
      </c>
    </row>
    <row r="1291" spans="1:11" x14ac:dyDescent="0.55000000000000004">
      <c r="A1291">
        <v>257.2</v>
      </c>
      <c r="B1291">
        <v>3.7954895529511901</v>
      </c>
      <c r="C1291">
        <v>1.7933888098970101</v>
      </c>
      <c r="D1291">
        <v>3.18880830882234</v>
      </c>
      <c r="H1291">
        <v>257.2</v>
      </c>
      <c r="I1291">
        <v>5.4799664641029597</v>
      </c>
      <c r="J1291">
        <v>3.7539204094117902</v>
      </c>
      <c r="K1291">
        <v>5.9583951346222799</v>
      </c>
    </row>
    <row r="1292" spans="1:11" x14ac:dyDescent="0.55000000000000004">
      <c r="A1292">
        <v>257.39999999999998</v>
      </c>
      <c r="B1292">
        <v>4.1112306937157896</v>
      </c>
      <c r="C1292">
        <v>1.70182022701285</v>
      </c>
      <c r="D1292">
        <v>3.1048964617317201</v>
      </c>
      <c r="H1292">
        <v>257.39999999999998</v>
      </c>
      <c r="I1292">
        <v>5.8735588787518598</v>
      </c>
      <c r="J1292">
        <v>4.0408541788549304</v>
      </c>
      <c r="K1292">
        <v>5.8450695007108697</v>
      </c>
    </row>
    <row r="1293" spans="1:11" x14ac:dyDescent="0.55000000000000004">
      <c r="A1293">
        <v>257.60000000000002</v>
      </c>
      <c r="B1293">
        <v>4.0710568101751399</v>
      </c>
      <c r="C1293">
        <v>1.82399862007694</v>
      </c>
      <c r="D1293">
        <v>3.4264946769988498</v>
      </c>
      <c r="H1293">
        <v>257.60000000000002</v>
      </c>
      <c r="I1293">
        <v>5.7598962238319196</v>
      </c>
      <c r="J1293">
        <v>3.9464569529890801</v>
      </c>
      <c r="K1293">
        <v>6.1156837051306301</v>
      </c>
    </row>
    <row r="1294" spans="1:11" x14ac:dyDescent="0.55000000000000004">
      <c r="A1294">
        <v>257.8</v>
      </c>
      <c r="B1294">
        <v>4.1325277158909604</v>
      </c>
      <c r="C1294">
        <v>1.80553880836101</v>
      </c>
      <c r="D1294">
        <v>3.05291533093015</v>
      </c>
      <c r="H1294">
        <v>257.8</v>
      </c>
      <c r="I1294">
        <v>5.66438316211425</v>
      </c>
      <c r="J1294">
        <v>3.8705496839086702</v>
      </c>
      <c r="K1294">
        <v>5.7427071453684597</v>
      </c>
    </row>
    <row r="1295" spans="1:11" x14ac:dyDescent="0.55000000000000004">
      <c r="A1295">
        <v>258</v>
      </c>
      <c r="B1295">
        <v>3.9488877953801498</v>
      </c>
      <c r="C1295">
        <v>1.76640786766161</v>
      </c>
      <c r="D1295">
        <v>2.8975888767810498</v>
      </c>
      <c r="H1295">
        <v>258</v>
      </c>
      <c r="I1295">
        <v>5.7919205442610204</v>
      </c>
      <c r="J1295">
        <v>4.2393582640333598</v>
      </c>
      <c r="K1295">
        <v>5.47824648039935</v>
      </c>
    </row>
    <row r="1296" spans="1:11" x14ac:dyDescent="0.55000000000000004">
      <c r="A1296">
        <v>258.2</v>
      </c>
      <c r="B1296">
        <v>3.9969756497721498</v>
      </c>
      <c r="C1296">
        <v>1.68313761094836</v>
      </c>
      <c r="D1296">
        <v>3.00193614243857</v>
      </c>
      <c r="H1296">
        <v>258.2</v>
      </c>
      <c r="I1296">
        <v>6.06700017713852</v>
      </c>
      <c r="J1296">
        <v>4.3453327091286704</v>
      </c>
      <c r="K1296">
        <v>5.7189575629409601</v>
      </c>
    </row>
    <row r="1297" spans="1:11" x14ac:dyDescent="0.55000000000000004">
      <c r="A1297">
        <v>258.39999999999998</v>
      </c>
      <c r="B1297">
        <v>3.3473866407981299</v>
      </c>
      <c r="C1297">
        <v>1.8393771038417299</v>
      </c>
      <c r="D1297">
        <v>2.76243151226506</v>
      </c>
      <c r="H1297">
        <v>258.39999999999998</v>
      </c>
      <c r="I1297">
        <v>5.7867037628675604</v>
      </c>
      <c r="J1297">
        <v>4.2650067577229196</v>
      </c>
      <c r="K1297">
        <v>5.9263956197989502</v>
      </c>
    </row>
    <row r="1298" spans="1:11" x14ac:dyDescent="0.55000000000000004">
      <c r="A1298">
        <v>258.60000000000002</v>
      </c>
      <c r="B1298">
        <v>3.7754941578459298</v>
      </c>
      <c r="C1298">
        <v>1.8389581627098599</v>
      </c>
      <c r="D1298">
        <v>2.93697222061469</v>
      </c>
      <c r="H1298">
        <v>258.60000000000002</v>
      </c>
      <c r="I1298">
        <v>6.2586952341255797</v>
      </c>
      <c r="J1298">
        <v>4.1156832983326002</v>
      </c>
      <c r="K1298">
        <v>5.7225860972891596</v>
      </c>
    </row>
    <row r="1299" spans="1:11" x14ac:dyDescent="0.55000000000000004">
      <c r="A1299">
        <v>258.8</v>
      </c>
      <c r="B1299">
        <v>3.3722736946960801</v>
      </c>
      <c r="C1299">
        <v>1.98233561585561</v>
      </c>
      <c r="D1299">
        <v>2.66204344082196</v>
      </c>
      <c r="H1299">
        <v>258.8</v>
      </c>
      <c r="I1299">
        <v>5.7148536907462297</v>
      </c>
      <c r="J1299">
        <v>4.1043409411017899</v>
      </c>
      <c r="K1299">
        <v>6.3980264916262497</v>
      </c>
    </row>
    <row r="1300" spans="1:11" x14ac:dyDescent="0.55000000000000004">
      <c r="A1300">
        <v>259</v>
      </c>
      <c r="B1300">
        <v>3.7449824067889002</v>
      </c>
      <c r="C1300">
        <v>1.8009141687344099</v>
      </c>
      <c r="D1300">
        <v>2.74004226694935</v>
      </c>
      <c r="H1300">
        <v>259</v>
      </c>
      <c r="I1300">
        <v>6.5032382682585803</v>
      </c>
      <c r="J1300">
        <v>4.4079041215748802</v>
      </c>
      <c r="K1300">
        <v>6.4480170804358004</v>
      </c>
    </row>
    <row r="1301" spans="1:11" x14ac:dyDescent="0.55000000000000004">
      <c r="A1301">
        <v>259.2</v>
      </c>
      <c r="B1301">
        <v>3.4568406027045002</v>
      </c>
      <c r="C1301">
        <v>1.8523034873614199</v>
      </c>
      <c r="D1301">
        <v>2.76101299966483</v>
      </c>
      <c r="H1301">
        <v>259.2</v>
      </c>
      <c r="I1301">
        <v>6.1355228030163698</v>
      </c>
      <c r="J1301">
        <v>4.2418485212026802</v>
      </c>
      <c r="K1301">
        <v>6.2397244442372797</v>
      </c>
    </row>
    <row r="1302" spans="1:11" x14ac:dyDescent="0.55000000000000004">
      <c r="A1302">
        <v>259.39999999999998</v>
      </c>
      <c r="B1302">
        <v>3.3124621911591299</v>
      </c>
      <c r="C1302">
        <v>1.7492060599241099</v>
      </c>
      <c r="D1302">
        <v>2.7711581193530201</v>
      </c>
      <c r="H1302">
        <v>259.39999999999998</v>
      </c>
      <c r="I1302">
        <v>5.9596055338043197</v>
      </c>
      <c r="J1302">
        <v>3.9569614151521502</v>
      </c>
      <c r="K1302">
        <v>6.2409183181371004</v>
      </c>
    </row>
    <row r="1303" spans="1:11" x14ac:dyDescent="0.55000000000000004">
      <c r="A1303">
        <v>259.60000000000002</v>
      </c>
      <c r="B1303">
        <v>3.6685265924377801</v>
      </c>
      <c r="C1303">
        <v>1.7138751207909699</v>
      </c>
      <c r="D1303">
        <v>3.1162602387691498</v>
      </c>
      <c r="H1303">
        <v>259.60000000000002</v>
      </c>
      <c r="I1303">
        <v>6.1464960269460898</v>
      </c>
      <c r="J1303">
        <v>3.8683974381524999</v>
      </c>
      <c r="K1303">
        <v>5.8394600371721701</v>
      </c>
    </row>
    <row r="1304" spans="1:11" x14ac:dyDescent="0.55000000000000004">
      <c r="A1304">
        <v>259.8</v>
      </c>
      <c r="B1304">
        <v>3.5009224217147201</v>
      </c>
      <c r="C1304">
        <v>1.9195332677674399</v>
      </c>
      <c r="D1304">
        <v>3.1022879021827401</v>
      </c>
      <c r="H1304">
        <v>259.8</v>
      </c>
      <c r="I1304">
        <v>5.7019352933262297</v>
      </c>
      <c r="J1304">
        <v>4.2152141285549103</v>
      </c>
      <c r="K1304">
        <v>6.3658396033656004</v>
      </c>
    </row>
    <row r="1305" spans="1:11" x14ac:dyDescent="0.55000000000000004">
      <c r="A1305">
        <v>260</v>
      </c>
      <c r="B1305">
        <v>3.8808316995218801</v>
      </c>
      <c r="C1305">
        <v>1.8764757926618001</v>
      </c>
      <c r="D1305">
        <v>3.1328049981513701</v>
      </c>
      <c r="H1305">
        <v>260</v>
      </c>
      <c r="I1305">
        <v>6.54542206362804</v>
      </c>
      <c r="J1305">
        <v>4.5157734625734101</v>
      </c>
      <c r="K1305">
        <v>5.7407689522156602</v>
      </c>
    </row>
    <row r="1306" spans="1:11" x14ac:dyDescent="0.55000000000000004">
      <c r="A1306">
        <v>260.2</v>
      </c>
      <c r="B1306">
        <v>4.0415560666689299</v>
      </c>
      <c r="C1306">
        <v>1.8889270405279099</v>
      </c>
      <c r="D1306">
        <v>3.1432337756521398</v>
      </c>
      <c r="H1306">
        <v>260.2</v>
      </c>
      <c r="I1306">
        <v>6.1727225189793602</v>
      </c>
      <c r="J1306">
        <v>4.27701834533267</v>
      </c>
      <c r="K1306">
        <v>5.6504240822861798</v>
      </c>
    </row>
    <row r="1307" spans="1:11" x14ac:dyDescent="0.55000000000000004">
      <c r="A1307">
        <v>260.39999999999998</v>
      </c>
      <c r="B1307">
        <v>3.7514673662393498</v>
      </c>
      <c r="C1307">
        <v>1.83845556666219</v>
      </c>
      <c r="D1307">
        <v>2.9115380335857299</v>
      </c>
      <c r="H1307">
        <v>260.39999999999998</v>
      </c>
      <c r="I1307">
        <v>5.9086363685708401</v>
      </c>
      <c r="J1307">
        <v>4.26439301319044</v>
      </c>
      <c r="K1307">
        <v>5.4443550326692103</v>
      </c>
    </row>
    <row r="1308" spans="1:11" x14ac:dyDescent="0.55000000000000004">
      <c r="A1308">
        <v>260.60000000000002</v>
      </c>
      <c r="B1308">
        <v>3.9011250820025101</v>
      </c>
      <c r="C1308">
        <v>1.7843089742071401</v>
      </c>
      <c r="D1308">
        <v>2.98655662034164</v>
      </c>
      <c r="H1308">
        <v>260.60000000000002</v>
      </c>
      <c r="I1308">
        <v>5.8146733582381698</v>
      </c>
      <c r="J1308">
        <v>4.0811029325322501</v>
      </c>
      <c r="K1308">
        <v>6.2134502245931298</v>
      </c>
    </row>
    <row r="1309" spans="1:11" x14ac:dyDescent="0.55000000000000004">
      <c r="A1309">
        <v>260.8</v>
      </c>
      <c r="B1309">
        <v>3.7227790870359301</v>
      </c>
      <c r="C1309">
        <v>1.6831643277544901</v>
      </c>
      <c r="D1309">
        <v>3.0028662401087298</v>
      </c>
      <c r="H1309">
        <v>260.8</v>
      </c>
      <c r="I1309">
        <v>5.6408843793600099</v>
      </c>
      <c r="J1309">
        <v>3.92730511076453</v>
      </c>
      <c r="K1309">
        <v>6.0141518007603096</v>
      </c>
    </row>
    <row r="1310" spans="1:11" x14ac:dyDescent="0.55000000000000004">
      <c r="A1310">
        <v>261</v>
      </c>
      <c r="B1310">
        <v>3.6961079451678298</v>
      </c>
      <c r="C1310">
        <v>2.0307743310927102</v>
      </c>
      <c r="D1310">
        <v>3.1959103672730902</v>
      </c>
      <c r="H1310">
        <v>261</v>
      </c>
      <c r="I1310">
        <v>5.9575772135182898</v>
      </c>
      <c r="J1310">
        <v>4.66403708795358</v>
      </c>
      <c r="K1310">
        <v>5.6283062084038002</v>
      </c>
    </row>
    <row r="1311" spans="1:11" x14ac:dyDescent="0.55000000000000004">
      <c r="A1311">
        <v>261.2</v>
      </c>
      <c r="B1311">
        <v>3.6246468196169701</v>
      </c>
      <c r="C1311">
        <v>1.8844523617840701</v>
      </c>
      <c r="D1311">
        <v>3.0880439909677202</v>
      </c>
      <c r="H1311">
        <v>261.2</v>
      </c>
      <c r="I1311">
        <v>6.0293495603984297</v>
      </c>
      <c r="J1311">
        <v>4.3412006716388998</v>
      </c>
      <c r="K1311">
        <v>5.6024550173069203</v>
      </c>
    </row>
    <row r="1312" spans="1:11" x14ac:dyDescent="0.55000000000000004">
      <c r="A1312">
        <v>261.39999999999998</v>
      </c>
      <c r="B1312">
        <v>3.5149535349052399</v>
      </c>
      <c r="C1312">
        <v>1.8093771802787799</v>
      </c>
      <c r="D1312">
        <v>3.01770163565741</v>
      </c>
      <c r="H1312">
        <v>261.39999999999998</v>
      </c>
      <c r="I1312">
        <v>6.0904508829774002</v>
      </c>
      <c r="J1312">
        <v>4.3045669137676796</v>
      </c>
      <c r="K1312">
        <v>5.8043764562828404</v>
      </c>
    </row>
    <row r="1313" spans="1:11" x14ac:dyDescent="0.55000000000000004">
      <c r="A1313">
        <v>261.60000000000002</v>
      </c>
      <c r="B1313">
        <v>3.5549449748453501</v>
      </c>
      <c r="C1313">
        <v>1.6489300816765</v>
      </c>
      <c r="D1313">
        <v>3.1208759254727898</v>
      </c>
      <c r="H1313">
        <v>261.60000000000002</v>
      </c>
      <c r="I1313">
        <v>6.2893549485174702</v>
      </c>
      <c r="J1313">
        <v>4.1722147389663</v>
      </c>
      <c r="K1313">
        <v>5.9915867661792701</v>
      </c>
    </row>
    <row r="1314" spans="1:11" x14ac:dyDescent="0.55000000000000004">
      <c r="A1314">
        <v>261.8</v>
      </c>
      <c r="B1314">
        <v>4.0102916299811699</v>
      </c>
      <c r="C1314">
        <v>1.71742232078325</v>
      </c>
      <c r="D1314">
        <v>3.27114850378819</v>
      </c>
      <c r="H1314">
        <v>261.8</v>
      </c>
      <c r="I1314">
        <v>5.4366483460848798</v>
      </c>
      <c r="J1314">
        <v>4.3247772057092604</v>
      </c>
      <c r="K1314">
        <v>6.1367126649090604</v>
      </c>
    </row>
    <row r="1315" spans="1:11" x14ac:dyDescent="0.55000000000000004">
      <c r="A1315">
        <v>262</v>
      </c>
      <c r="B1315">
        <v>3.86299234957308</v>
      </c>
      <c r="C1315">
        <v>1.74879028159732</v>
      </c>
      <c r="D1315">
        <v>3.3004067603035199</v>
      </c>
      <c r="H1315">
        <v>262</v>
      </c>
      <c r="I1315">
        <v>5.2717017325222297</v>
      </c>
      <c r="J1315">
        <v>3.9602739876206399</v>
      </c>
      <c r="K1315">
        <v>5.6792310546512201</v>
      </c>
    </row>
    <row r="1316" spans="1:11" x14ac:dyDescent="0.55000000000000004">
      <c r="A1316">
        <v>262.2</v>
      </c>
      <c r="B1316">
        <v>3.5025902119652801</v>
      </c>
      <c r="C1316">
        <v>1.9209254227042101</v>
      </c>
      <c r="D1316">
        <v>3.2203949200322</v>
      </c>
      <c r="H1316">
        <v>262.2</v>
      </c>
      <c r="I1316">
        <v>5.6216516115001101</v>
      </c>
      <c r="J1316">
        <v>4.0637998806553304</v>
      </c>
      <c r="K1316">
        <v>5.7694684780686396</v>
      </c>
    </row>
    <row r="1317" spans="1:11" x14ac:dyDescent="0.55000000000000004">
      <c r="A1317">
        <v>262.39999999999998</v>
      </c>
      <c r="B1317">
        <v>3.5419176324219102</v>
      </c>
      <c r="C1317">
        <v>1.67765780206496</v>
      </c>
      <c r="D1317">
        <v>3.2875420497919698</v>
      </c>
      <c r="H1317">
        <v>262.39999999999998</v>
      </c>
      <c r="I1317">
        <v>5.8255484272522997</v>
      </c>
      <c r="J1317">
        <v>4.2363821251752602</v>
      </c>
      <c r="K1317">
        <v>6.0242394485772097</v>
      </c>
    </row>
    <row r="1318" spans="1:11" x14ac:dyDescent="0.55000000000000004">
      <c r="A1318">
        <v>262.60000000000002</v>
      </c>
      <c r="B1318">
        <v>3.7500778992204098</v>
      </c>
      <c r="C1318">
        <v>1.9553637192452999</v>
      </c>
      <c r="D1318">
        <v>3.6652550219615301</v>
      </c>
      <c r="H1318">
        <v>262.60000000000002</v>
      </c>
      <c r="I1318">
        <v>5.69034615199869</v>
      </c>
      <c r="J1318">
        <v>4.4783848564950697</v>
      </c>
      <c r="K1318">
        <v>5.8418743966249096</v>
      </c>
    </row>
    <row r="1319" spans="1:11" x14ac:dyDescent="0.55000000000000004">
      <c r="A1319">
        <v>262.8</v>
      </c>
      <c r="B1319">
        <v>3.77590521578712</v>
      </c>
      <c r="C1319">
        <v>1.9092923348441599</v>
      </c>
      <c r="D1319">
        <v>3.4084865486226401</v>
      </c>
      <c r="H1319">
        <v>262.8</v>
      </c>
      <c r="I1319">
        <v>5.6919092768098896</v>
      </c>
      <c r="J1319">
        <v>4.2114727013861399</v>
      </c>
      <c r="K1319">
        <v>5.3475095258441101</v>
      </c>
    </row>
    <row r="1320" spans="1:11" x14ac:dyDescent="0.55000000000000004">
      <c r="A1320">
        <v>263</v>
      </c>
      <c r="B1320">
        <v>3.8043506552577102</v>
      </c>
      <c r="C1320">
        <v>1.9007762536869599</v>
      </c>
      <c r="D1320">
        <v>3.25580961021143</v>
      </c>
      <c r="H1320">
        <v>263</v>
      </c>
      <c r="I1320">
        <v>5.2903956190474304</v>
      </c>
      <c r="J1320">
        <v>3.95476036138996</v>
      </c>
      <c r="K1320">
        <v>6.0944806092804802</v>
      </c>
    </row>
    <row r="1321" spans="1:11" x14ac:dyDescent="0.55000000000000004">
      <c r="A1321">
        <v>263.2</v>
      </c>
      <c r="B1321">
        <v>3.5014801430120399</v>
      </c>
      <c r="C1321">
        <v>1.9131534102816401</v>
      </c>
      <c r="D1321">
        <v>3.54462735702938</v>
      </c>
      <c r="H1321">
        <v>263.2</v>
      </c>
      <c r="I1321">
        <v>5.3019130608409997</v>
      </c>
      <c r="J1321">
        <v>4.18243900100369</v>
      </c>
      <c r="K1321">
        <v>6.2075822405455403</v>
      </c>
    </row>
    <row r="1322" spans="1:11" x14ac:dyDescent="0.55000000000000004">
      <c r="A1322">
        <v>263.39999999999998</v>
      </c>
      <c r="B1322">
        <v>3.6188203799971199</v>
      </c>
      <c r="C1322">
        <v>1.83885738523227</v>
      </c>
      <c r="D1322">
        <v>3.5707155737176302</v>
      </c>
      <c r="H1322">
        <v>263.39999999999998</v>
      </c>
      <c r="I1322">
        <v>5.8075853448800601</v>
      </c>
      <c r="J1322">
        <v>3.97482930611636</v>
      </c>
      <c r="K1322">
        <v>5.8479942310933497</v>
      </c>
    </row>
    <row r="1323" spans="1:11" x14ac:dyDescent="0.55000000000000004">
      <c r="A1323">
        <v>263.60000000000002</v>
      </c>
      <c r="B1323">
        <v>3.5475534147045402</v>
      </c>
      <c r="C1323">
        <v>1.76065509593164</v>
      </c>
      <c r="D1323">
        <v>3.2071405250523801</v>
      </c>
      <c r="H1323">
        <v>263.60000000000002</v>
      </c>
      <c r="I1323">
        <v>5.59621417660055</v>
      </c>
      <c r="J1323">
        <v>3.93069747674945</v>
      </c>
      <c r="K1323">
        <v>5.8454355637767996</v>
      </c>
    </row>
    <row r="1324" spans="1:11" x14ac:dyDescent="0.55000000000000004">
      <c r="A1324">
        <v>263.8</v>
      </c>
      <c r="B1324">
        <v>3.6557925235208502</v>
      </c>
      <c r="C1324">
        <v>1.7084758329461001</v>
      </c>
      <c r="D1324">
        <v>3.1898244550024102</v>
      </c>
      <c r="H1324">
        <v>263.8</v>
      </c>
      <c r="I1324">
        <v>5.5942105277502501</v>
      </c>
      <c r="J1324">
        <v>3.8819115892137601</v>
      </c>
      <c r="K1324">
        <v>5.8368686517415602</v>
      </c>
    </row>
    <row r="1325" spans="1:11" x14ac:dyDescent="0.55000000000000004">
      <c r="A1325">
        <v>264</v>
      </c>
      <c r="B1325">
        <v>3.57874146298788</v>
      </c>
      <c r="C1325">
        <v>1.66164737571066</v>
      </c>
      <c r="D1325">
        <v>3.2361424722065801</v>
      </c>
      <c r="H1325">
        <v>264</v>
      </c>
      <c r="I1325">
        <v>5.6502590889215503</v>
      </c>
      <c r="J1325">
        <v>4.42234885059748</v>
      </c>
      <c r="K1325">
        <v>6.2313749522785997</v>
      </c>
    </row>
    <row r="1326" spans="1:11" x14ac:dyDescent="0.55000000000000004">
      <c r="A1326">
        <v>264.2</v>
      </c>
      <c r="B1326">
        <v>3.5214635614474799</v>
      </c>
      <c r="C1326">
        <v>1.8576911603284101</v>
      </c>
      <c r="D1326">
        <v>3.1438625388523498</v>
      </c>
      <c r="H1326">
        <v>264.2</v>
      </c>
      <c r="I1326">
        <v>5.7612773786316298</v>
      </c>
      <c r="J1326">
        <v>3.8943429529767402</v>
      </c>
      <c r="K1326">
        <v>6.2943163244050204</v>
      </c>
    </row>
    <row r="1327" spans="1:11" x14ac:dyDescent="0.55000000000000004">
      <c r="A1327">
        <v>264.39999999999998</v>
      </c>
      <c r="B1327">
        <v>3.5297722642732299</v>
      </c>
      <c r="C1327">
        <v>1.7130424735107099</v>
      </c>
      <c r="D1327">
        <v>3.5462041900491399</v>
      </c>
      <c r="H1327">
        <v>264.39999999999998</v>
      </c>
      <c r="I1327">
        <v>5.7089145768049701</v>
      </c>
      <c r="J1327">
        <v>4.0929604721134503</v>
      </c>
      <c r="K1327">
        <v>5.9667489460562004</v>
      </c>
    </row>
    <row r="1328" spans="1:11" x14ac:dyDescent="0.55000000000000004">
      <c r="A1328">
        <v>264.60000000000002</v>
      </c>
      <c r="B1328">
        <v>3.5648020334750199</v>
      </c>
      <c r="C1328">
        <v>1.91671289242184</v>
      </c>
      <c r="D1328">
        <v>3.78335781125107</v>
      </c>
      <c r="H1328">
        <v>264.60000000000002</v>
      </c>
      <c r="I1328">
        <v>5.53154213509867</v>
      </c>
      <c r="J1328">
        <v>4.6453297982458297</v>
      </c>
      <c r="K1328">
        <v>6.3716087694938404</v>
      </c>
    </row>
    <row r="1329" spans="1:11" x14ac:dyDescent="0.55000000000000004">
      <c r="A1329">
        <v>264.8</v>
      </c>
      <c r="B1329">
        <v>3.28095201858401</v>
      </c>
      <c r="C1329">
        <v>1.94469103185712</v>
      </c>
      <c r="D1329">
        <v>3.5170927187416701</v>
      </c>
      <c r="H1329">
        <v>264.8</v>
      </c>
      <c r="I1329">
        <v>5.8092351314551003</v>
      </c>
      <c r="J1329">
        <v>4.8536465414772998</v>
      </c>
      <c r="K1329">
        <v>6.3009169925197899</v>
      </c>
    </row>
    <row r="1330" spans="1:11" x14ac:dyDescent="0.55000000000000004">
      <c r="A1330">
        <v>265</v>
      </c>
      <c r="B1330">
        <v>3.46743457724663</v>
      </c>
      <c r="C1330">
        <v>2.15744481863385</v>
      </c>
      <c r="D1330">
        <v>3.6437467316349998</v>
      </c>
      <c r="H1330">
        <v>265</v>
      </c>
      <c r="I1330">
        <v>5.6893003176048502</v>
      </c>
      <c r="J1330">
        <v>4.6854739878695302</v>
      </c>
      <c r="K1330">
        <v>6.0868270947805403</v>
      </c>
    </row>
    <row r="1331" spans="1:11" x14ac:dyDescent="0.55000000000000004">
      <c r="A1331">
        <v>265.2</v>
      </c>
      <c r="B1331">
        <v>3.7426800831574898</v>
      </c>
      <c r="C1331">
        <v>1.9400793562021901</v>
      </c>
      <c r="D1331">
        <v>3.5685913511968499</v>
      </c>
      <c r="H1331">
        <v>265.2</v>
      </c>
      <c r="I1331">
        <v>5.37992734711389</v>
      </c>
      <c r="J1331">
        <v>4.7931904121967497</v>
      </c>
      <c r="K1331">
        <v>6.3770617833115404</v>
      </c>
    </row>
    <row r="1332" spans="1:11" x14ac:dyDescent="0.55000000000000004">
      <c r="A1332">
        <v>265.39999999999998</v>
      </c>
      <c r="B1332">
        <v>3.2017319832018001</v>
      </c>
      <c r="C1332">
        <v>1.9662298572710799</v>
      </c>
      <c r="D1332">
        <v>3.9350111065249198</v>
      </c>
      <c r="H1332">
        <v>265.39999999999998</v>
      </c>
      <c r="I1332">
        <v>5.5043635753529898</v>
      </c>
      <c r="J1332">
        <v>4.8678077728149596</v>
      </c>
      <c r="K1332">
        <v>6.7435532300377199</v>
      </c>
    </row>
    <row r="1333" spans="1:11" x14ac:dyDescent="0.55000000000000004">
      <c r="A1333">
        <v>265.60000000000002</v>
      </c>
      <c r="B1333">
        <v>3.2046451191691898</v>
      </c>
      <c r="C1333">
        <v>2.1203265008630101</v>
      </c>
      <c r="D1333">
        <v>3.2141501185267001</v>
      </c>
      <c r="H1333">
        <v>265.60000000000002</v>
      </c>
      <c r="I1333">
        <v>5.4528900176191399</v>
      </c>
      <c r="J1333">
        <v>5.8709994227480697</v>
      </c>
      <c r="K1333">
        <v>6.0798950673472598</v>
      </c>
    </row>
    <row r="1334" spans="1:11" x14ac:dyDescent="0.55000000000000004">
      <c r="A1334">
        <v>265.8</v>
      </c>
      <c r="B1334">
        <v>3.14724768593842</v>
      </c>
      <c r="C1334">
        <v>1.7396923922819301</v>
      </c>
      <c r="D1334">
        <v>3.53110830405915</v>
      </c>
      <c r="H1334">
        <v>265.8</v>
      </c>
      <c r="I1334">
        <v>5.6723060424647302</v>
      </c>
      <c r="J1334">
        <v>5.2333871768412701</v>
      </c>
      <c r="K1334">
        <v>6.6972374644801302</v>
      </c>
    </row>
    <row r="1335" spans="1:11" x14ac:dyDescent="0.55000000000000004">
      <c r="A1335">
        <v>266</v>
      </c>
      <c r="B1335">
        <v>3.4980834074097702</v>
      </c>
      <c r="C1335">
        <v>1.8324987582977399</v>
      </c>
      <c r="D1335">
        <v>3.2895923282760098</v>
      </c>
      <c r="H1335">
        <v>266</v>
      </c>
      <c r="I1335">
        <v>5.5920603123419896</v>
      </c>
      <c r="J1335">
        <v>5.4537441412292296</v>
      </c>
      <c r="K1335">
        <v>6.4146584592210303</v>
      </c>
    </row>
    <row r="1336" spans="1:11" x14ac:dyDescent="0.55000000000000004">
      <c r="A1336">
        <v>266.2</v>
      </c>
      <c r="B1336">
        <v>3.27241927743145</v>
      </c>
      <c r="C1336">
        <v>1.67641656089649</v>
      </c>
      <c r="D1336">
        <v>3.3414779881365599</v>
      </c>
      <c r="H1336">
        <v>266.2</v>
      </c>
      <c r="I1336">
        <v>5.8046409676456001</v>
      </c>
      <c r="J1336">
        <v>5.40451223729458</v>
      </c>
      <c r="K1336">
        <v>6.7292126926340998</v>
      </c>
    </row>
    <row r="1337" spans="1:11" x14ac:dyDescent="0.55000000000000004">
      <c r="A1337">
        <v>266.39999999999998</v>
      </c>
      <c r="B1337">
        <v>3.1505576238716002</v>
      </c>
      <c r="C1337">
        <v>1.8021937398668499</v>
      </c>
      <c r="D1337">
        <v>3.2518021883478601</v>
      </c>
      <c r="H1337">
        <v>266.39999999999998</v>
      </c>
      <c r="I1337">
        <v>6.2006371697459599</v>
      </c>
      <c r="J1337">
        <v>4.5845039413275002</v>
      </c>
      <c r="K1337">
        <v>5.9286870135551997</v>
      </c>
    </row>
    <row r="1338" spans="1:11" x14ac:dyDescent="0.55000000000000004">
      <c r="A1338">
        <v>266.60000000000002</v>
      </c>
      <c r="B1338">
        <v>3.89564549976338</v>
      </c>
      <c r="C1338">
        <v>1.97956865600543</v>
      </c>
      <c r="D1338">
        <v>3.4746998372702</v>
      </c>
      <c r="H1338">
        <v>266.60000000000002</v>
      </c>
      <c r="I1338">
        <v>5.5633159230335698</v>
      </c>
      <c r="J1338">
        <v>5.35997441564243</v>
      </c>
      <c r="K1338">
        <v>6.3920841379812199</v>
      </c>
    </row>
    <row r="1339" spans="1:11" x14ac:dyDescent="0.55000000000000004">
      <c r="A1339">
        <v>266.8</v>
      </c>
      <c r="B1339">
        <v>3.7734038076457601</v>
      </c>
      <c r="C1339">
        <v>1.89170187547603</v>
      </c>
      <c r="D1339">
        <v>3.4158473405059602</v>
      </c>
      <c r="H1339">
        <v>266.8</v>
      </c>
      <c r="I1339">
        <v>5.5242826526393696</v>
      </c>
      <c r="J1339">
        <v>5.1060410997101</v>
      </c>
      <c r="K1339">
        <v>6.3676691473693801</v>
      </c>
    </row>
    <row r="1340" spans="1:11" x14ac:dyDescent="0.55000000000000004">
      <c r="A1340">
        <v>267</v>
      </c>
      <c r="B1340">
        <v>3.8475795130353498</v>
      </c>
      <c r="C1340">
        <v>1.76453933947362</v>
      </c>
      <c r="D1340">
        <v>3.4769039322912501</v>
      </c>
      <c r="H1340">
        <v>267</v>
      </c>
      <c r="I1340">
        <v>5.9867680337987101</v>
      </c>
      <c r="J1340">
        <v>5.07174141037562</v>
      </c>
      <c r="K1340">
        <v>6.5511133241677904</v>
      </c>
    </row>
    <row r="1341" spans="1:11" x14ac:dyDescent="0.55000000000000004">
      <c r="A1341">
        <v>267.2</v>
      </c>
      <c r="B1341">
        <v>4.0904823181627599</v>
      </c>
      <c r="C1341">
        <v>1.87097617687127</v>
      </c>
      <c r="D1341">
        <v>3.45679422297941</v>
      </c>
      <c r="H1341">
        <v>267.2</v>
      </c>
      <c r="I1341">
        <v>5.1960176733480701</v>
      </c>
      <c r="J1341">
        <v>4.8036617785768598</v>
      </c>
      <c r="K1341">
        <v>6.3525687802940096</v>
      </c>
    </row>
    <row r="1342" spans="1:11" x14ac:dyDescent="0.55000000000000004">
      <c r="A1342">
        <v>267.39999999999998</v>
      </c>
      <c r="B1342">
        <v>3.8995263645319298</v>
      </c>
      <c r="C1342">
        <v>1.83329874601128</v>
      </c>
      <c r="D1342">
        <v>3.67774470625293</v>
      </c>
      <c r="H1342">
        <v>267.39999999999998</v>
      </c>
      <c r="I1342">
        <v>5.6425246667583204</v>
      </c>
      <c r="J1342">
        <v>5.2723595146782198</v>
      </c>
      <c r="K1342">
        <v>6.6244589934501104</v>
      </c>
    </row>
    <row r="1343" spans="1:11" x14ac:dyDescent="0.55000000000000004">
      <c r="A1343">
        <v>267.60000000000002</v>
      </c>
      <c r="B1343">
        <v>3.2914707764461801</v>
      </c>
      <c r="C1343">
        <v>1.9475392199106001</v>
      </c>
      <c r="D1343">
        <v>3.5001016849461899</v>
      </c>
      <c r="H1343">
        <v>267.60000000000002</v>
      </c>
      <c r="I1343">
        <v>6.0108323298573998</v>
      </c>
      <c r="J1343">
        <v>4.9651635496539104</v>
      </c>
      <c r="K1343">
        <v>6.22233066658199</v>
      </c>
    </row>
    <row r="1344" spans="1:11" x14ac:dyDescent="0.55000000000000004">
      <c r="A1344">
        <v>267.8</v>
      </c>
      <c r="B1344">
        <v>3.5193703464553399</v>
      </c>
      <c r="C1344">
        <v>1.88217968780851</v>
      </c>
      <c r="D1344">
        <v>3.45696654787869</v>
      </c>
      <c r="H1344">
        <v>267.8</v>
      </c>
      <c r="I1344">
        <v>5.6456312607278498</v>
      </c>
      <c r="J1344">
        <v>4.9722507618440197</v>
      </c>
      <c r="K1344">
        <v>6.1095725001260597</v>
      </c>
    </row>
    <row r="1345" spans="1:11" x14ac:dyDescent="0.55000000000000004">
      <c r="A1345">
        <v>268</v>
      </c>
      <c r="B1345">
        <v>3.5280350333121899</v>
      </c>
      <c r="C1345">
        <v>1.8917945431405601</v>
      </c>
      <c r="D1345">
        <v>3.23344091479734</v>
      </c>
      <c r="H1345">
        <v>268</v>
      </c>
      <c r="I1345">
        <v>5.5564022823475003</v>
      </c>
      <c r="J1345">
        <v>5.0896649919808201</v>
      </c>
      <c r="K1345">
        <v>6.5241057939951697</v>
      </c>
    </row>
    <row r="1346" spans="1:11" x14ac:dyDescent="0.55000000000000004">
      <c r="A1346">
        <v>268.2</v>
      </c>
      <c r="B1346">
        <v>3.6629741437835799</v>
      </c>
      <c r="C1346">
        <v>2.1307768784896299</v>
      </c>
      <c r="D1346">
        <v>3.3684513162085099</v>
      </c>
      <c r="H1346">
        <v>268.2</v>
      </c>
      <c r="I1346">
        <v>5.9374519864837696</v>
      </c>
      <c r="J1346">
        <v>4.76867961754912</v>
      </c>
      <c r="K1346">
        <v>6.3242017458603996</v>
      </c>
    </row>
    <row r="1347" spans="1:11" x14ac:dyDescent="0.55000000000000004">
      <c r="A1347">
        <v>268.39999999999998</v>
      </c>
      <c r="B1347">
        <v>3.1956617597069399</v>
      </c>
      <c r="C1347">
        <v>1.9378493835755799</v>
      </c>
      <c r="D1347">
        <v>3.4777228811796399</v>
      </c>
      <c r="H1347">
        <v>268.39999999999998</v>
      </c>
      <c r="I1347">
        <v>5.7402767448231904</v>
      </c>
      <c r="J1347">
        <v>4.5930911378824204</v>
      </c>
      <c r="K1347">
        <v>6.0765277286910004</v>
      </c>
    </row>
    <row r="1348" spans="1:11" x14ac:dyDescent="0.55000000000000004">
      <c r="A1348">
        <v>268.60000000000002</v>
      </c>
      <c r="B1348">
        <v>3.2703636571837502</v>
      </c>
      <c r="C1348">
        <v>1.92480971273677</v>
      </c>
      <c r="D1348">
        <v>3.4649369105017702</v>
      </c>
      <c r="H1348">
        <v>268.60000000000002</v>
      </c>
      <c r="I1348">
        <v>5.55082666507277</v>
      </c>
      <c r="J1348">
        <v>5.0219531988210804</v>
      </c>
      <c r="K1348">
        <v>5.8818738865572602</v>
      </c>
    </row>
    <row r="1349" spans="1:11" x14ac:dyDescent="0.55000000000000004">
      <c r="A1349">
        <v>268.8</v>
      </c>
      <c r="B1349">
        <v>3.2410108622970801</v>
      </c>
      <c r="C1349">
        <v>1.79432624131062</v>
      </c>
      <c r="D1349">
        <v>3.23413163859873</v>
      </c>
      <c r="H1349">
        <v>268.8</v>
      </c>
      <c r="I1349">
        <v>5.7055700521849904</v>
      </c>
      <c r="J1349">
        <v>4.8444907197379203</v>
      </c>
      <c r="K1349">
        <v>5.9062885948277097</v>
      </c>
    </row>
    <row r="1350" spans="1:11" x14ac:dyDescent="0.55000000000000004">
      <c r="A1350">
        <v>269</v>
      </c>
      <c r="B1350">
        <v>3.299128754457</v>
      </c>
      <c r="C1350">
        <v>2.0321458882747501</v>
      </c>
      <c r="D1350">
        <v>3.2077818512212799</v>
      </c>
      <c r="H1350">
        <v>269</v>
      </c>
      <c r="I1350">
        <v>6.2121457935291904</v>
      </c>
      <c r="J1350">
        <v>4.81060730136491</v>
      </c>
      <c r="K1350">
        <v>6.2074747606295597</v>
      </c>
    </row>
    <row r="1351" spans="1:11" x14ac:dyDescent="0.55000000000000004">
      <c r="A1351">
        <v>269.2</v>
      </c>
      <c r="B1351">
        <v>3.3095088982015199</v>
      </c>
      <c r="C1351">
        <v>1.86756123614891</v>
      </c>
      <c r="D1351">
        <v>3.1361253504917501</v>
      </c>
      <c r="H1351">
        <v>269.2</v>
      </c>
      <c r="I1351">
        <v>5.9741411131694804</v>
      </c>
      <c r="J1351">
        <v>5.1145287581351804</v>
      </c>
      <c r="K1351">
        <v>6.3466551215245604</v>
      </c>
    </row>
    <row r="1352" spans="1:11" x14ac:dyDescent="0.55000000000000004">
      <c r="A1352">
        <v>269.39999999999998</v>
      </c>
      <c r="B1352">
        <v>3.40368396924117</v>
      </c>
      <c r="C1352">
        <v>1.85280698575915</v>
      </c>
      <c r="D1352">
        <v>3.3690510940689</v>
      </c>
      <c r="H1352">
        <v>269.39999999999998</v>
      </c>
      <c r="I1352">
        <v>5.9015349301596602</v>
      </c>
      <c r="J1352">
        <v>5.1546719571020496</v>
      </c>
      <c r="K1352">
        <v>6.1570055397141497</v>
      </c>
    </row>
    <row r="1353" spans="1:11" x14ac:dyDescent="0.55000000000000004">
      <c r="A1353">
        <v>269.60000000000002</v>
      </c>
      <c r="B1353">
        <v>3.3393051121369899</v>
      </c>
      <c r="C1353">
        <v>1.8850478212370101</v>
      </c>
      <c r="D1353">
        <v>3.0608164830936002</v>
      </c>
      <c r="H1353">
        <v>269.60000000000002</v>
      </c>
      <c r="I1353">
        <v>6.0005656273462602</v>
      </c>
      <c r="J1353">
        <v>4.7339383334955496</v>
      </c>
      <c r="K1353">
        <v>6.1508108250332496</v>
      </c>
    </row>
    <row r="1354" spans="1:11" x14ac:dyDescent="0.55000000000000004">
      <c r="A1354">
        <v>269.8</v>
      </c>
      <c r="B1354">
        <v>3.3884026768357001</v>
      </c>
      <c r="C1354">
        <v>1.8764763898638299</v>
      </c>
      <c r="D1354">
        <v>3.4682626936918601</v>
      </c>
      <c r="H1354">
        <v>269.8</v>
      </c>
      <c r="I1354">
        <v>5.7231000795081703</v>
      </c>
      <c r="J1354">
        <v>4.4894203857424602</v>
      </c>
      <c r="K1354">
        <v>6.0398773237642596</v>
      </c>
    </row>
    <row r="1355" spans="1:11" x14ac:dyDescent="0.55000000000000004">
      <c r="A1355">
        <v>270</v>
      </c>
      <c r="B1355">
        <v>3.2019538467697899</v>
      </c>
      <c r="C1355">
        <v>2.1423233031893698</v>
      </c>
      <c r="D1355">
        <v>3.51826203748973</v>
      </c>
      <c r="H1355">
        <v>270</v>
      </c>
      <c r="I1355">
        <v>5.5120420223541897</v>
      </c>
      <c r="J1355">
        <v>4.5965845571612096</v>
      </c>
      <c r="K1355">
        <v>5.9634141996306704</v>
      </c>
    </row>
    <row r="1356" spans="1:11" x14ac:dyDescent="0.55000000000000004">
      <c r="A1356">
        <v>270.2</v>
      </c>
      <c r="B1356">
        <v>3.0722745923658001</v>
      </c>
      <c r="C1356">
        <v>1.89297199994287</v>
      </c>
      <c r="D1356">
        <v>3.61716962629857</v>
      </c>
      <c r="H1356">
        <v>270.2</v>
      </c>
      <c r="I1356">
        <v>6.0142589646229698</v>
      </c>
      <c r="J1356">
        <v>4.6079323594541703</v>
      </c>
      <c r="K1356">
        <v>5.9163698491649797</v>
      </c>
    </row>
    <row r="1357" spans="1:11" x14ac:dyDescent="0.55000000000000004">
      <c r="A1357">
        <v>270.39999999999998</v>
      </c>
      <c r="B1357">
        <v>2.9549908386163501</v>
      </c>
      <c r="C1357">
        <v>1.6049011658986501</v>
      </c>
      <c r="D1357">
        <v>3.4044361330030499</v>
      </c>
      <c r="H1357">
        <v>270.39999999999998</v>
      </c>
      <c r="I1357">
        <v>6.6099691597018202</v>
      </c>
      <c r="J1357">
        <v>4.8045516410772002</v>
      </c>
      <c r="K1357">
        <v>5.7456467815387597</v>
      </c>
    </row>
    <row r="1358" spans="1:11" x14ac:dyDescent="0.55000000000000004">
      <c r="A1358">
        <v>270.60000000000002</v>
      </c>
      <c r="B1358">
        <v>3.1197814549353202</v>
      </c>
      <c r="C1358">
        <v>1.7207022096179301</v>
      </c>
      <c r="D1358">
        <v>3.3261050983324099</v>
      </c>
      <c r="H1358">
        <v>270.60000000000002</v>
      </c>
      <c r="I1358">
        <v>5.5522890045486202</v>
      </c>
      <c r="J1358">
        <v>5.1581518498327998</v>
      </c>
      <c r="K1358">
        <v>5.8205598588992196</v>
      </c>
    </row>
    <row r="1359" spans="1:11" x14ac:dyDescent="0.55000000000000004">
      <c r="A1359">
        <v>270.8</v>
      </c>
      <c r="B1359">
        <v>3.0162310958730099</v>
      </c>
      <c r="C1359">
        <v>1.76707319432388</v>
      </c>
      <c r="D1359">
        <v>3.10358996731064</v>
      </c>
      <c r="H1359">
        <v>270.8</v>
      </c>
      <c r="I1359">
        <v>5.6350788762613799</v>
      </c>
      <c r="J1359">
        <v>4.92252645349574</v>
      </c>
      <c r="K1359">
        <v>5.70168601281937</v>
      </c>
    </row>
    <row r="1360" spans="1:11" x14ac:dyDescent="0.55000000000000004">
      <c r="A1360">
        <v>271</v>
      </c>
      <c r="B1360">
        <v>2.8086965595337001</v>
      </c>
      <c r="C1360">
        <v>1.91557181923864</v>
      </c>
      <c r="D1360">
        <v>3.2493613412660198</v>
      </c>
      <c r="H1360">
        <v>271</v>
      </c>
      <c r="I1360">
        <v>6.35015175308199</v>
      </c>
      <c r="J1360">
        <v>4.7952325136087399</v>
      </c>
      <c r="K1360">
        <v>5.6987304229789704</v>
      </c>
    </row>
    <row r="1361" spans="1:11" x14ac:dyDescent="0.55000000000000004">
      <c r="A1361">
        <v>271.2</v>
      </c>
      <c r="B1361">
        <v>3.08799863696124</v>
      </c>
      <c r="C1361">
        <v>2.00508688623832</v>
      </c>
      <c r="D1361">
        <v>3.2655023648383299</v>
      </c>
      <c r="H1361">
        <v>271.2</v>
      </c>
      <c r="I1361">
        <v>6.1278521769276404</v>
      </c>
      <c r="J1361">
        <v>5.0981751148275301</v>
      </c>
      <c r="K1361">
        <v>5.7971242624194499</v>
      </c>
    </row>
    <row r="1362" spans="1:11" x14ac:dyDescent="0.55000000000000004">
      <c r="A1362">
        <v>271.39999999999998</v>
      </c>
      <c r="B1362">
        <v>2.99627542421814</v>
      </c>
      <c r="C1362">
        <v>1.6872535850714701</v>
      </c>
      <c r="D1362">
        <v>3.0789267614631002</v>
      </c>
      <c r="H1362">
        <v>271.39999999999998</v>
      </c>
      <c r="I1362">
        <v>6.1642465613511401</v>
      </c>
      <c r="J1362">
        <v>4.5712327536585997</v>
      </c>
      <c r="K1362">
        <v>6.0967627589400299</v>
      </c>
    </row>
    <row r="1363" spans="1:11" x14ac:dyDescent="0.55000000000000004">
      <c r="A1363">
        <v>271.60000000000002</v>
      </c>
      <c r="B1363">
        <v>3.2956379470342299</v>
      </c>
      <c r="C1363">
        <v>1.9401791337163501</v>
      </c>
      <c r="D1363">
        <v>3.1437548841825702</v>
      </c>
      <c r="H1363">
        <v>271.60000000000002</v>
      </c>
      <c r="I1363">
        <v>6.2803482042469296</v>
      </c>
      <c r="J1363">
        <v>4.6542290777254403</v>
      </c>
      <c r="K1363">
        <v>5.7051550554899997</v>
      </c>
    </row>
    <row r="1364" spans="1:11" x14ac:dyDescent="0.55000000000000004">
      <c r="A1364">
        <v>271.8</v>
      </c>
      <c r="B1364">
        <v>3.3818913591884798</v>
      </c>
      <c r="C1364">
        <v>1.9641693507182001</v>
      </c>
      <c r="D1364">
        <v>3.1339392157178101</v>
      </c>
      <c r="H1364">
        <v>271.8</v>
      </c>
      <c r="I1364">
        <v>6.1688571102684397</v>
      </c>
      <c r="J1364">
        <v>4.8191093035846899</v>
      </c>
      <c r="K1364">
        <v>6.2645237593085996</v>
      </c>
    </row>
    <row r="1365" spans="1:11" x14ac:dyDescent="0.55000000000000004">
      <c r="A1365">
        <v>272</v>
      </c>
      <c r="B1365">
        <v>3.17587817978883</v>
      </c>
      <c r="C1365">
        <v>1.87178553373973</v>
      </c>
      <c r="D1365">
        <v>3.1368131784265199</v>
      </c>
      <c r="H1365">
        <v>272</v>
      </c>
      <c r="I1365">
        <v>6.2730080314227301</v>
      </c>
      <c r="J1365">
        <v>4.7236110852923296</v>
      </c>
      <c r="K1365">
        <v>5.5998822803207</v>
      </c>
    </row>
    <row r="1366" spans="1:11" x14ac:dyDescent="0.55000000000000004">
      <c r="A1366">
        <v>272.2</v>
      </c>
      <c r="B1366">
        <v>3.5528796098229098</v>
      </c>
      <c r="C1366">
        <v>1.77636633387139</v>
      </c>
      <c r="D1366">
        <v>3.2422996311836298</v>
      </c>
      <c r="H1366">
        <v>272.2</v>
      </c>
      <c r="I1366">
        <v>5.5052417137336196</v>
      </c>
      <c r="J1366">
        <v>4.4469563718782297</v>
      </c>
      <c r="K1366">
        <v>6.0167269427169501</v>
      </c>
    </row>
    <row r="1367" spans="1:11" x14ac:dyDescent="0.55000000000000004">
      <c r="A1367">
        <v>272.39999999999998</v>
      </c>
      <c r="B1367">
        <v>3.5070459194358099</v>
      </c>
      <c r="C1367">
        <v>1.8601006585480899</v>
      </c>
      <c r="D1367">
        <v>3.1400598422809001</v>
      </c>
      <c r="H1367">
        <v>272.39999999999998</v>
      </c>
      <c r="I1367">
        <v>5.98323587711472</v>
      </c>
      <c r="J1367">
        <v>5.1423456560737701</v>
      </c>
      <c r="K1367">
        <v>5.5407182216724298</v>
      </c>
    </row>
    <row r="1368" spans="1:11" x14ac:dyDescent="0.55000000000000004">
      <c r="A1368">
        <v>272.60000000000002</v>
      </c>
      <c r="B1368">
        <v>3.5597872442205798</v>
      </c>
      <c r="C1368">
        <v>1.8526157120847799</v>
      </c>
      <c r="D1368">
        <v>3.4025431519093399</v>
      </c>
      <c r="H1368">
        <v>272.60000000000002</v>
      </c>
      <c r="I1368">
        <v>5.8504877962855497</v>
      </c>
      <c r="J1368">
        <v>4.4503640626898697</v>
      </c>
      <c r="K1368">
        <v>5.4075858908189298</v>
      </c>
    </row>
    <row r="1369" spans="1:11" x14ac:dyDescent="0.55000000000000004">
      <c r="A1369">
        <v>272.8</v>
      </c>
      <c r="B1369">
        <v>3.3904744917784102</v>
      </c>
      <c r="C1369">
        <v>1.8777854509594001</v>
      </c>
      <c r="D1369">
        <v>3.19032619256821</v>
      </c>
      <c r="H1369">
        <v>272.8</v>
      </c>
      <c r="I1369">
        <v>6.1036677854557304</v>
      </c>
      <c r="J1369">
        <v>4.5157742622928598</v>
      </c>
      <c r="K1369">
        <v>5.7645860078181101</v>
      </c>
    </row>
    <row r="1370" spans="1:11" x14ac:dyDescent="0.55000000000000004">
      <c r="A1370">
        <v>273</v>
      </c>
      <c r="B1370">
        <v>3.11964956579761</v>
      </c>
      <c r="C1370">
        <v>1.92986779358797</v>
      </c>
      <c r="D1370">
        <v>2.7665923516098099</v>
      </c>
      <c r="H1370">
        <v>273</v>
      </c>
      <c r="I1370">
        <v>6.0063913980400496</v>
      </c>
      <c r="J1370">
        <v>5.2320076296556204</v>
      </c>
      <c r="K1370">
        <v>5.8311376074871202</v>
      </c>
    </row>
    <row r="1371" spans="1:11" x14ac:dyDescent="0.55000000000000004">
      <c r="A1371">
        <v>273.2</v>
      </c>
      <c r="B1371">
        <v>3.38773487547373</v>
      </c>
      <c r="C1371">
        <v>1.7182251750640101</v>
      </c>
      <c r="D1371">
        <v>3.0638848934396301</v>
      </c>
      <c r="H1371">
        <v>273.2</v>
      </c>
      <c r="I1371">
        <v>5.7987172908100799</v>
      </c>
      <c r="J1371">
        <v>5.7102550978145903</v>
      </c>
      <c r="K1371">
        <v>5.7607721503355096</v>
      </c>
    </row>
    <row r="1372" spans="1:11" x14ac:dyDescent="0.55000000000000004">
      <c r="A1372">
        <v>273.39999999999998</v>
      </c>
      <c r="B1372">
        <v>3.5482938610267598</v>
      </c>
      <c r="C1372">
        <v>1.9644442682530801</v>
      </c>
      <c r="D1372">
        <v>3.1043668887318701</v>
      </c>
      <c r="H1372">
        <v>273.39999999999998</v>
      </c>
      <c r="I1372">
        <v>6.3283194046347901</v>
      </c>
      <c r="J1372">
        <v>5.6251971833134604</v>
      </c>
      <c r="K1372">
        <v>5.5605927590091602</v>
      </c>
    </row>
    <row r="1373" spans="1:11" x14ac:dyDescent="0.55000000000000004">
      <c r="A1373">
        <v>273.60000000000002</v>
      </c>
      <c r="B1373">
        <v>3.2899867793045501</v>
      </c>
      <c r="C1373">
        <v>2.0495172312709999</v>
      </c>
      <c r="D1373">
        <v>3.4703145854993398</v>
      </c>
      <c r="H1373">
        <v>273.60000000000002</v>
      </c>
      <c r="I1373">
        <v>6.0773937604929902</v>
      </c>
      <c r="J1373">
        <v>5.4204818381018303</v>
      </c>
      <c r="K1373">
        <v>5.7031849814469604</v>
      </c>
    </row>
    <row r="1374" spans="1:11" x14ac:dyDescent="0.55000000000000004">
      <c r="A1374">
        <v>273.8</v>
      </c>
      <c r="B1374">
        <v>3.2440146521162401</v>
      </c>
      <c r="C1374">
        <v>1.8767912368975199</v>
      </c>
      <c r="D1374">
        <v>3.2616955899664699</v>
      </c>
      <c r="H1374">
        <v>273.8</v>
      </c>
      <c r="I1374">
        <v>6.0824819019168102</v>
      </c>
      <c r="J1374">
        <v>5.5107124184715399</v>
      </c>
      <c r="K1374">
        <v>5.68932343987992</v>
      </c>
    </row>
    <row r="1375" spans="1:11" x14ac:dyDescent="0.55000000000000004">
      <c r="A1375">
        <v>274</v>
      </c>
      <c r="B1375">
        <v>3.45961473879114</v>
      </c>
      <c r="C1375">
        <v>1.8989089451935799</v>
      </c>
      <c r="D1375">
        <v>3.3106319242531099</v>
      </c>
      <c r="H1375">
        <v>274</v>
      </c>
      <c r="I1375">
        <v>5.64757998860253</v>
      </c>
      <c r="J1375">
        <v>5.15683480330632</v>
      </c>
      <c r="K1375">
        <v>5.7199852395531297</v>
      </c>
    </row>
    <row r="1376" spans="1:11" x14ac:dyDescent="0.55000000000000004">
      <c r="A1376">
        <v>274.2</v>
      </c>
      <c r="B1376">
        <v>3.27241895387737</v>
      </c>
      <c r="C1376">
        <v>1.9131545804779599</v>
      </c>
      <c r="D1376">
        <v>3.3849102743583499</v>
      </c>
      <c r="H1376">
        <v>274.2</v>
      </c>
      <c r="I1376">
        <v>5.6947810312993496</v>
      </c>
      <c r="J1376">
        <v>5.1612982196683896</v>
      </c>
      <c r="K1376">
        <v>5.4695728129640804</v>
      </c>
    </row>
    <row r="1377" spans="1:11" x14ac:dyDescent="0.55000000000000004">
      <c r="A1377">
        <v>274.39999999999998</v>
      </c>
      <c r="B1377">
        <v>3.2037198552295201</v>
      </c>
      <c r="C1377">
        <v>1.6955894187362801</v>
      </c>
      <c r="D1377">
        <v>3.70771906213252</v>
      </c>
      <c r="H1377">
        <v>274.39999999999998</v>
      </c>
      <c r="I1377">
        <v>6.17204076449576</v>
      </c>
      <c r="J1377">
        <v>5.4082504016325803</v>
      </c>
      <c r="K1377">
        <v>5.7252116226227896</v>
      </c>
    </row>
    <row r="1378" spans="1:11" x14ac:dyDescent="0.55000000000000004">
      <c r="A1378">
        <v>274.60000000000002</v>
      </c>
      <c r="B1378">
        <v>3.4084024180580101</v>
      </c>
      <c r="C1378">
        <v>1.78587246788164</v>
      </c>
      <c r="D1378">
        <v>3.5100912514489999</v>
      </c>
      <c r="H1378">
        <v>274.60000000000002</v>
      </c>
      <c r="I1378">
        <v>6.1380611361926602</v>
      </c>
      <c r="J1378">
        <v>6.3388852343303297</v>
      </c>
      <c r="K1378">
        <v>5.8047287819129103</v>
      </c>
    </row>
    <row r="1379" spans="1:11" x14ac:dyDescent="0.55000000000000004">
      <c r="A1379">
        <v>274.8</v>
      </c>
      <c r="B1379">
        <v>3.28749337357584</v>
      </c>
      <c r="C1379">
        <v>2.0452826682319598</v>
      </c>
      <c r="D1379">
        <v>3.30336362734245</v>
      </c>
      <c r="H1379">
        <v>274.8</v>
      </c>
      <c r="I1379">
        <v>5.9193229073343199</v>
      </c>
      <c r="J1379">
        <v>5.9555001985980898</v>
      </c>
      <c r="K1379">
        <v>5.8515001247200598</v>
      </c>
    </row>
    <row r="1380" spans="1:11" x14ac:dyDescent="0.55000000000000004">
      <c r="A1380">
        <v>275</v>
      </c>
      <c r="B1380">
        <v>3.2269896501583499</v>
      </c>
      <c r="C1380">
        <v>2.1768820712646799</v>
      </c>
      <c r="D1380">
        <v>3.2661918950989701</v>
      </c>
      <c r="H1380">
        <v>275</v>
      </c>
      <c r="I1380">
        <v>6.3509685291335103</v>
      </c>
      <c r="J1380">
        <v>6.3593522929850703</v>
      </c>
      <c r="K1380">
        <v>5.7644059244739596</v>
      </c>
    </row>
    <row r="1381" spans="1:11" x14ac:dyDescent="0.55000000000000004">
      <c r="A1381">
        <v>275.2</v>
      </c>
      <c r="B1381">
        <v>3.5358262284573199</v>
      </c>
      <c r="C1381">
        <v>1.8908277731205401</v>
      </c>
      <c r="D1381">
        <v>2.9855604482699101</v>
      </c>
      <c r="H1381">
        <v>275.2</v>
      </c>
      <c r="I1381">
        <v>6.0088748644457501</v>
      </c>
      <c r="J1381">
        <v>6.3505421089349099</v>
      </c>
      <c r="K1381">
        <v>5.4682734896781602</v>
      </c>
    </row>
    <row r="1382" spans="1:11" x14ac:dyDescent="0.55000000000000004">
      <c r="A1382">
        <v>275.39999999999998</v>
      </c>
      <c r="B1382">
        <v>3.1933622438726799</v>
      </c>
      <c r="C1382">
        <v>1.7265191219188201</v>
      </c>
      <c r="D1382">
        <v>3.2168179293054</v>
      </c>
      <c r="H1382">
        <v>275.39999999999998</v>
      </c>
      <c r="I1382">
        <v>5.6932605709121296</v>
      </c>
      <c r="J1382">
        <v>5.4639198126331099</v>
      </c>
      <c r="K1382">
        <v>5.9690976354879499</v>
      </c>
    </row>
    <row r="1383" spans="1:11" x14ac:dyDescent="0.55000000000000004">
      <c r="A1383">
        <v>275.60000000000002</v>
      </c>
      <c r="B1383">
        <v>3.16815105199814</v>
      </c>
      <c r="C1383">
        <v>1.9258547854508301</v>
      </c>
      <c r="D1383">
        <v>3.4067109110540001</v>
      </c>
      <c r="H1383">
        <v>275.60000000000002</v>
      </c>
      <c r="I1383">
        <v>5.8994058746264102</v>
      </c>
      <c r="J1383">
        <v>6.2965460688832504</v>
      </c>
      <c r="K1383">
        <v>5.9367089885848001</v>
      </c>
    </row>
    <row r="1384" spans="1:11" x14ac:dyDescent="0.55000000000000004">
      <c r="A1384">
        <v>275.8</v>
      </c>
      <c r="B1384">
        <v>3.23676304200304</v>
      </c>
      <c r="C1384">
        <v>1.9495744758719999</v>
      </c>
      <c r="D1384">
        <v>3.43599046648704</v>
      </c>
      <c r="H1384">
        <v>275.8</v>
      </c>
      <c r="I1384">
        <v>5.9476439492279498</v>
      </c>
      <c r="J1384">
        <v>6.2550712902227001</v>
      </c>
      <c r="K1384">
        <v>5.7484997400437301</v>
      </c>
    </row>
    <row r="1385" spans="1:11" x14ac:dyDescent="0.55000000000000004">
      <c r="A1385">
        <v>276</v>
      </c>
      <c r="B1385">
        <v>3.43171696569051</v>
      </c>
      <c r="C1385">
        <v>1.82730274094587</v>
      </c>
      <c r="D1385">
        <v>3.39413634377429</v>
      </c>
      <c r="H1385">
        <v>276</v>
      </c>
      <c r="I1385">
        <v>5.6971007281134396</v>
      </c>
      <c r="J1385">
        <v>6.5218924691645599</v>
      </c>
      <c r="K1385">
        <v>5.83779317754228</v>
      </c>
    </row>
    <row r="1386" spans="1:11" x14ac:dyDescent="0.55000000000000004">
      <c r="A1386">
        <v>276.2</v>
      </c>
      <c r="B1386">
        <v>3.5834823648002798</v>
      </c>
      <c r="C1386">
        <v>1.7075543527574</v>
      </c>
      <c r="D1386">
        <v>3.4106670422588601</v>
      </c>
      <c r="H1386">
        <v>276.2</v>
      </c>
      <c r="I1386">
        <v>5.7781020916642101</v>
      </c>
      <c r="J1386">
        <v>6.3078293320180601</v>
      </c>
      <c r="K1386">
        <v>5.6724003202503503</v>
      </c>
    </row>
    <row r="1387" spans="1:11" x14ac:dyDescent="0.55000000000000004">
      <c r="A1387">
        <v>276.39999999999998</v>
      </c>
      <c r="B1387">
        <v>3.2111199886101098</v>
      </c>
      <c r="C1387">
        <v>1.87625690880208</v>
      </c>
      <c r="D1387">
        <v>3.29787312241639</v>
      </c>
      <c r="H1387">
        <v>276.39999999999998</v>
      </c>
      <c r="I1387">
        <v>5.9927651674646496</v>
      </c>
      <c r="J1387">
        <v>6.7948583158267901</v>
      </c>
      <c r="K1387">
        <v>5.6480018335508602</v>
      </c>
    </row>
    <row r="1388" spans="1:11" x14ac:dyDescent="0.55000000000000004">
      <c r="A1388">
        <v>276.60000000000002</v>
      </c>
      <c r="B1388">
        <v>3.27098662214939</v>
      </c>
      <c r="C1388">
        <v>2.0348271141641301</v>
      </c>
      <c r="D1388">
        <v>3.5116893966023399</v>
      </c>
      <c r="H1388">
        <v>276.60000000000002</v>
      </c>
      <c r="I1388">
        <v>5.96492392878163</v>
      </c>
      <c r="J1388">
        <v>6.6183720403162098</v>
      </c>
      <c r="K1388">
        <v>5.8039553412131601</v>
      </c>
    </row>
    <row r="1389" spans="1:11" x14ac:dyDescent="0.55000000000000004">
      <c r="A1389">
        <v>276.8</v>
      </c>
      <c r="B1389">
        <v>3.1183115702670299</v>
      </c>
      <c r="C1389">
        <v>2.0057339201338098</v>
      </c>
      <c r="D1389">
        <v>3.50166954815995</v>
      </c>
      <c r="H1389">
        <v>276.8</v>
      </c>
      <c r="I1389">
        <v>6.5044370381628003</v>
      </c>
      <c r="J1389">
        <v>7.53673671910731</v>
      </c>
      <c r="K1389">
        <v>5.7991145954010799</v>
      </c>
    </row>
    <row r="1390" spans="1:11" x14ac:dyDescent="0.55000000000000004">
      <c r="A1390">
        <v>277</v>
      </c>
      <c r="B1390">
        <v>3.1712783235326398</v>
      </c>
      <c r="C1390">
        <v>1.7901449148228901</v>
      </c>
      <c r="D1390">
        <v>3.6328566640013298</v>
      </c>
      <c r="H1390">
        <v>277</v>
      </c>
      <c r="I1390">
        <v>5.7149223169530003</v>
      </c>
      <c r="J1390">
        <v>6.5886379537470496</v>
      </c>
      <c r="K1390">
        <v>6.01565686653485</v>
      </c>
    </row>
    <row r="1391" spans="1:11" x14ac:dyDescent="0.55000000000000004">
      <c r="A1391">
        <v>277.2</v>
      </c>
      <c r="B1391">
        <v>3.2890177857468998</v>
      </c>
      <c r="C1391">
        <v>2.0380307353572702</v>
      </c>
      <c r="D1391">
        <v>3.5678667571199099</v>
      </c>
      <c r="H1391">
        <v>277.2</v>
      </c>
      <c r="I1391">
        <v>6.1303121709848103</v>
      </c>
      <c r="J1391">
        <v>6.0357873561978499</v>
      </c>
      <c r="K1391">
        <v>5.6642449085280804</v>
      </c>
    </row>
    <row r="1392" spans="1:11" x14ac:dyDescent="0.55000000000000004">
      <c r="A1392">
        <v>277.39999999999998</v>
      </c>
      <c r="B1392">
        <v>3.51818251833408</v>
      </c>
      <c r="C1392">
        <v>1.7478676780342799</v>
      </c>
      <c r="D1392">
        <v>3.5678124044924999</v>
      </c>
      <c r="H1392">
        <v>277.39999999999998</v>
      </c>
      <c r="I1392">
        <v>6.2814040291463504</v>
      </c>
      <c r="J1392">
        <v>6.39731424048039</v>
      </c>
      <c r="K1392">
        <v>5.56219683693703</v>
      </c>
    </row>
    <row r="1393" spans="1:11" x14ac:dyDescent="0.55000000000000004">
      <c r="A1393">
        <v>277.60000000000002</v>
      </c>
      <c r="B1393">
        <v>3.0340147102784201</v>
      </c>
      <c r="C1393">
        <v>1.8472014272967701</v>
      </c>
      <c r="D1393">
        <v>3.4946466163132199</v>
      </c>
      <c r="H1393">
        <v>277.60000000000002</v>
      </c>
      <c r="I1393">
        <v>6.0287376361063201</v>
      </c>
      <c r="J1393">
        <v>6.5436404632136096</v>
      </c>
      <c r="K1393">
        <v>5.8824663495296097</v>
      </c>
    </row>
    <row r="1394" spans="1:11" x14ac:dyDescent="0.55000000000000004">
      <c r="A1394">
        <v>277.8</v>
      </c>
      <c r="B1394">
        <v>2.7745935867924301</v>
      </c>
      <c r="C1394">
        <v>1.8038122568477699</v>
      </c>
      <c r="D1394">
        <v>3.5542648541262398</v>
      </c>
      <c r="H1394">
        <v>277.8</v>
      </c>
      <c r="I1394">
        <v>5.8835356589261698</v>
      </c>
      <c r="J1394">
        <v>6.5281140598341798</v>
      </c>
      <c r="K1394">
        <v>5.9169127574860196</v>
      </c>
    </row>
    <row r="1395" spans="1:11" x14ac:dyDescent="0.55000000000000004">
      <c r="A1395">
        <v>278</v>
      </c>
      <c r="B1395">
        <v>2.96652302393916</v>
      </c>
      <c r="C1395">
        <v>1.88082092497703</v>
      </c>
      <c r="D1395">
        <v>3.53622115775724</v>
      </c>
      <c r="H1395">
        <v>278</v>
      </c>
      <c r="I1395">
        <v>6.2223393629891204</v>
      </c>
      <c r="J1395">
        <v>6.9303395886872599</v>
      </c>
      <c r="K1395">
        <v>5.4082830346210802</v>
      </c>
    </row>
    <row r="1396" spans="1:11" x14ac:dyDescent="0.55000000000000004">
      <c r="A1396">
        <v>278.2</v>
      </c>
      <c r="B1396">
        <v>2.99944685683937</v>
      </c>
      <c r="C1396">
        <v>1.73390353866487</v>
      </c>
      <c r="D1396">
        <v>3.5823676887122602</v>
      </c>
      <c r="H1396">
        <v>278.2</v>
      </c>
      <c r="I1396">
        <v>5.9797210895212602</v>
      </c>
      <c r="J1396">
        <v>6.44212910895045</v>
      </c>
      <c r="K1396">
        <v>5.65032309425942</v>
      </c>
    </row>
    <row r="1397" spans="1:11" x14ac:dyDescent="0.55000000000000004">
      <c r="A1397">
        <v>278.39999999999998</v>
      </c>
      <c r="B1397">
        <v>2.8794361981574599</v>
      </c>
      <c r="C1397">
        <v>1.5821834090326601</v>
      </c>
      <c r="D1397">
        <v>3.2970339082212998</v>
      </c>
      <c r="H1397">
        <v>278.39999999999998</v>
      </c>
      <c r="I1397">
        <v>5.3101750061764097</v>
      </c>
      <c r="J1397">
        <v>6.6123277384761296</v>
      </c>
      <c r="K1397">
        <v>6.0123533084884304</v>
      </c>
    </row>
    <row r="1398" spans="1:11" x14ac:dyDescent="0.55000000000000004">
      <c r="A1398">
        <v>278.60000000000002</v>
      </c>
      <c r="B1398">
        <v>3.0880672618524798</v>
      </c>
      <c r="C1398">
        <v>1.8934868544855801</v>
      </c>
      <c r="D1398">
        <v>3.6475085090590298</v>
      </c>
      <c r="H1398">
        <v>278.60000000000002</v>
      </c>
      <c r="I1398">
        <v>5.3880172803570696</v>
      </c>
      <c r="J1398">
        <v>6.3896652485732597</v>
      </c>
      <c r="K1398">
        <v>5.8741487412494697</v>
      </c>
    </row>
    <row r="1399" spans="1:11" x14ac:dyDescent="0.55000000000000004">
      <c r="A1399">
        <v>278.8</v>
      </c>
      <c r="B1399">
        <v>2.85017195157769</v>
      </c>
      <c r="C1399">
        <v>1.59246577418182</v>
      </c>
      <c r="D1399">
        <v>3.49986442369398</v>
      </c>
      <c r="H1399">
        <v>278.8</v>
      </c>
      <c r="I1399">
        <v>5.6007742870013297</v>
      </c>
      <c r="J1399">
        <v>5.8852970169835102</v>
      </c>
      <c r="K1399">
        <v>5.8866038855946101</v>
      </c>
    </row>
    <row r="1400" spans="1:11" x14ac:dyDescent="0.55000000000000004">
      <c r="A1400">
        <v>279</v>
      </c>
      <c r="B1400">
        <v>2.5692105347149798</v>
      </c>
      <c r="C1400">
        <v>1.95959609884726</v>
      </c>
      <c r="D1400">
        <v>3.5447037897970302</v>
      </c>
      <c r="H1400">
        <v>279</v>
      </c>
      <c r="I1400">
        <v>6.0188656410709198</v>
      </c>
      <c r="J1400">
        <v>6.5077308189286303</v>
      </c>
      <c r="K1400">
        <v>5.6593554626526403</v>
      </c>
    </row>
    <row r="1401" spans="1:11" x14ac:dyDescent="0.55000000000000004">
      <c r="A1401">
        <v>279.2</v>
      </c>
      <c r="B1401">
        <v>2.9263722734712201</v>
      </c>
      <c r="C1401">
        <v>1.6372373539318399</v>
      </c>
      <c r="D1401">
        <v>3.73557702462326</v>
      </c>
      <c r="H1401">
        <v>279.2</v>
      </c>
      <c r="I1401">
        <v>7.2820425473788504</v>
      </c>
      <c r="J1401">
        <v>5.7964005449887601</v>
      </c>
      <c r="K1401">
        <v>5.6547158012476801</v>
      </c>
    </row>
    <row r="1402" spans="1:11" x14ac:dyDescent="0.55000000000000004">
      <c r="A1402">
        <v>279.39999999999998</v>
      </c>
      <c r="B1402">
        <v>2.9761976170536402</v>
      </c>
      <c r="C1402">
        <v>1.9409821337899</v>
      </c>
      <c r="D1402">
        <v>3.5576555878034002</v>
      </c>
      <c r="H1402">
        <v>279.39999999999998</v>
      </c>
      <c r="I1402">
        <v>7.1241728330562903</v>
      </c>
      <c r="J1402">
        <v>6.4443627469271698</v>
      </c>
      <c r="K1402">
        <v>5.7081013657819897</v>
      </c>
    </row>
    <row r="1403" spans="1:11" x14ac:dyDescent="0.55000000000000004">
      <c r="A1403">
        <v>279.60000000000002</v>
      </c>
      <c r="B1403">
        <v>3.0289724356483601</v>
      </c>
      <c r="C1403">
        <v>1.84474071675539</v>
      </c>
      <c r="D1403">
        <v>3.8727886943532202</v>
      </c>
      <c r="H1403">
        <v>279.60000000000002</v>
      </c>
      <c r="I1403">
        <v>7.2851423694308801</v>
      </c>
      <c r="J1403">
        <v>6.3248910373565099</v>
      </c>
      <c r="K1403">
        <v>5.4980205636333501</v>
      </c>
    </row>
    <row r="1404" spans="1:11" x14ac:dyDescent="0.55000000000000004">
      <c r="A1404">
        <v>279.8</v>
      </c>
      <c r="B1404">
        <v>2.75823490819104</v>
      </c>
      <c r="C1404">
        <v>1.8781666727339299</v>
      </c>
      <c r="D1404">
        <v>3.5374364656084998</v>
      </c>
      <c r="H1404">
        <v>279.8</v>
      </c>
      <c r="I1404">
        <v>7.0793147793046103</v>
      </c>
      <c r="J1404">
        <v>5.7277208735918901</v>
      </c>
      <c r="K1404">
        <v>5.5678534605431702</v>
      </c>
    </row>
    <row r="1405" spans="1:11" x14ac:dyDescent="0.55000000000000004">
      <c r="A1405">
        <v>280</v>
      </c>
      <c r="B1405">
        <v>2.7981631761372898</v>
      </c>
      <c r="C1405">
        <v>1.8918778300227299</v>
      </c>
      <c r="D1405">
        <v>3.6048384547107499</v>
      </c>
      <c r="H1405">
        <v>280</v>
      </c>
      <c r="I1405">
        <v>7.4462409234273998</v>
      </c>
      <c r="J1405">
        <v>6.3371765502811996</v>
      </c>
      <c r="K1405">
        <v>5.4488910712091103</v>
      </c>
    </row>
    <row r="1406" spans="1:11" x14ac:dyDescent="0.55000000000000004">
      <c r="A1406">
        <v>280.2</v>
      </c>
      <c r="B1406">
        <v>2.9242296776438801</v>
      </c>
      <c r="C1406">
        <v>1.7149740001031899</v>
      </c>
      <c r="D1406">
        <v>3.7622932815080499</v>
      </c>
      <c r="H1406">
        <v>280.2</v>
      </c>
      <c r="I1406">
        <v>7.4371767022420103</v>
      </c>
      <c r="J1406">
        <v>5.8259860499782903</v>
      </c>
      <c r="K1406">
        <v>5.5903774747065302</v>
      </c>
    </row>
    <row r="1407" spans="1:11" x14ac:dyDescent="0.55000000000000004">
      <c r="A1407">
        <v>280.39999999999998</v>
      </c>
      <c r="B1407">
        <v>3.2447086423752398</v>
      </c>
      <c r="C1407">
        <v>1.69150786268859</v>
      </c>
      <c r="D1407">
        <v>3.4673868800381298</v>
      </c>
      <c r="H1407">
        <v>280.39999999999998</v>
      </c>
      <c r="I1407">
        <v>7.0398663745703001</v>
      </c>
      <c r="J1407">
        <v>6.5308343730005598</v>
      </c>
      <c r="K1407">
        <v>5.8535437654780003</v>
      </c>
    </row>
    <row r="1408" spans="1:11" x14ac:dyDescent="0.55000000000000004">
      <c r="A1408">
        <v>280.60000000000002</v>
      </c>
      <c r="B1408">
        <v>3.0605770527301202</v>
      </c>
      <c r="C1408">
        <v>2.0385733044725698</v>
      </c>
      <c r="D1408">
        <v>3.4363084303607501</v>
      </c>
      <c r="H1408">
        <v>280.60000000000002</v>
      </c>
      <c r="I1408">
        <v>7.1064784665755401</v>
      </c>
      <c r="J1408">
        <v>5.6121729440727099</v>
      </c>
      <c r="K1408">
        <v>5.3918714963065</v>
      </c>
    </row>
    <row r="1409" spans="1:11" x14ac:dyDescent="0.55000000000000004">
      <c r="A1409">
        <v>280.8</v>
      </c>
      <c r="B1409">
        <v>2.9079993515893898</v>
      </c>
      <c r="C1409">
        <v>1.8737957624420201</v>
      </c>
      <c r="D1409">
        <v>3.5689656457127801</v>
      </c>
      <c r="H1409">
        <v>280.8</v>
      </c>
      <c r="I1409">
        <v>7.1756545017104498</v>
      </c>
      <c r="J1409">
        <v>5.36423461515166</v>
      </c>
      <c r="K1409">
        <v>5.2612210523291196</v>
      </c>
    </row>
    <row r="1410" spans="1:11" x14ac:dyDescent="0.55000000000000004">
      <c r="A1410">
        <v>281</v>
      </c>
      <c r="B1410">
        <v>2.9279509704822502</v>
      </c>
      <c r="C1410">
        <v>2.03152317617069</v>
      </c>
      <c r="D1410">
        <v>3.4856286392790699</v>
      </c>
      <c r="H1410">
        <v>281</v>
      </c>
      <c r="I1410">
        <v>7.0198042703411003</v>
      </c>
      <c r="J1410">
        <v>5.7962208409431204</v>
      </c>
      <c r="K1410">
        <v>5.3115138244847504</v>
      </c>
    </row>
    <row r="1411" spans="1:11" x14ac:dyDescent="0.55000000000000004">
      <c r="A1411">
        <v>281.2</v>
      </c>
      <c r="B1411">
        <v>3.2967864642965301</v>
      </c>
      <c r="C1411">
        <v>1.8953322726197901</v>
      </c>
      <c r="D1411">
        <v>3.6594570993977098</v>
      </c>
      <c r="H1411">
        <v>281.2</v>
      </c>
      <c r="I1411">
        <v>7.2968082993021497</v>
      </c>
      <c r="J1411">
        <v>5.5819597390333904</v>
      </c>
      <c r="K1411">
        <v>5.69501875986969</v>
      </c>
    </row>
    <row r="1412" spans="1:11" x14ac:dyDescent="0.55000000000000004">
      <c r="A1412">
        <v>281.39999999999998</v>
      </c>
      <c r="B1412">
        <v>2.9570072440078201</v>
      </c>
      <c r="C1412">
        <v>1.9392807543125801</v>
      </c>
      <c r="D1412">
        <v>3.5711037000714798</v>
      </c>
      <c r="H1412">
        <v>281.39999999999998</v>
      </c>
      <c r="I1412">
        <v>7.5181557215125103</v>
      </c>
      <c r="J1412">
        <v>6.1786272857929596</v>
      </c>
      <c r="K1412">
        <v>5.7195967802394998</v>
      </c>
    </row>
    <row r="1413" spans="1:11" x14ac:dyDescent="0.55000000000000004">
      <c r="A1413">
        <v>281.60000000000002</v>
      </c>
      <c r="B1413">
        <v>2.92905410492234</v>
      </c>
      <c r="C1413">
        <v>1.9056626513683801</v>
      </c>
      <c r="D1413">
        <v>3.7193716518675402</v>
      </c>
      <c r="H1413">
        <v>281.60000000000002</v>
      </c>
      <c r="I1413">
        <v>7.0860713095827901</v>
      </c>
      <c r="J1413">
        <v>6.2609352276568799</v>
      </c>
      <c r="K1413">
        <v>5.6477644986215703</v>
      </c>
    </row>
    <row r="1414" spans="1:11" x14ac:dyDescent="0.55000000000000004">
      <c r="A1414">
        <v>281.8</v>
      </c>
      <c r="B1414">
        <v>3.2926340412811599</v>
      </c>
      <c r="C1414">
        <v>1.9065496653132901</v>
      </c>
      <c r="D1414">
        <v>3.8297057233463598</v>
      </c>
      <c r="H1414">
        <v>281.8</v>
      </c>
      <c r="I1414">
        <v>6.6475080376723197</v>
      </c>
      <c r="J1414">
        <v>5.8367585867572398</v>
      </c>
      <c r="K1414">
        <v>5.8415709543635899</v>
      </c>
    </row>
    <row r="1415" spans="1:11" x14ac:dyDescent="0.55000000000000004">
      <c r="A1415">
        <v>282</v>
      </c>
      <c r="B1415">
        <v>3.1141775720846199</v>
      </c>
      <c r="C1415">
        <v>1.8113005665555599</v>
      </c>
      <c r="D1415">
        <v>3.7128333032424501</v>
      </c>
      <c r="H1415">
        <v>282</v>
      </c>
      <c r="I1415">
        <v>7.2124746908204003</v>
      </c>
      <c r="J1415">
        <v>5.0526086918850401</v>
      </c>
      <c r="K1415">
        <v>5.69929669107165</v>
      </c>
    </row>
    <row r="1416" spans="1:11" x14ac:dyDescent="0.55000000000000004">
      <c r="A1416">
        <v>282.2</v>
      </c>
      <c r="B1416">
        <v>3.2178938001901001</v>
      </c>
      <c r="C1416">
        <v>1.9237384697753099</v>
      </c>
      <c r="D1416">
        <v>3.4683915563972998</v>
      </c>
      <c r="H1416">
        <v>282.2</v>
      </c>
      <c r="I1416">
        <v>6.8424162585419301</v>
      </c>
      <c r="J1416">
        <v>5.2758951625399204</v>
      </c>
      <c r="K1416">
        <v>5.4598414253745498</v>
      </c>
    </row>
    <row r="1417" spans="1:11" x14ac:dyDescent="0.55000000000000004">
      <c r="A1417">
        <v>282.39999999999998</v>
      </c>
      <c r="B1417">
        <v>2.8248575371833402</v>
      </c>
      <c r="C1417">
        <v>1.9466799653931299</v>
      </c>
      <c r="D1417">
        <v>3.51248207184199</v>
      </c>
      <c r="H1417">
        <v>282.39999999999998</v>
      </c>
      <c r="I1417">
        <v>7.0075358147792501</v>
      </c>
      <c r="J1417">
        <v>5.7343730757584996</v>
      </c>
      <c r="K1417">
        <v>5.8599749909051804</v>
      </c>
    </row>
    <row r="1418" spans="1:11" x14ac:dyDescent="0.55000000000000004">
      <c r="A1418">
        <v>282.60000000000002</v>
      </c>
      <c r="B1418">
        <v>3.2003903942441401</v>
      </c>
      <c r="C1418">
        <v>1.92436886259744</v>
      </c>
      <c r="D1418">
        <v>3.7753425067119601</v>
      </c>
      <c r="H1418">
        <v>282.60000000000002</v>
      </c>
      <c r="I1418">
        <v>7.5035823521445097</v>
      </c>
      <c r="J1418">
        <v>5.4092850760751503</v>
      </c>
      <c r="K1418">
        <v>5.5727085338088598</v>
      </c>
    </row>
    <row r="1419" spans="1:11" x14ac:dyDescent="0.55000000000000004">
      <c r="A1419">
        <v>282.8</v>
      </c>
      <c r="B1419">
        <v>3.4539088239211</v>
      </c>
      <c r="C1419">
        <v>2.0686228806971898</v>
      </c>
      <c r="D1419">
        <v>3.6124515921019</v>
      </c>
      <c r="H1419">
        <v>282.8</v>
      </c>
      <c r="I1419">
        <v>7.4765025477200604</v>
      </c>
      <c r="J1419">
        <v>6.3583414977110504</v>
      </c>
      <c r="K1419">
        <v>5.8487398940651296</v>
      </c>
    </row>
    <row r="1420" spans="1:11" x14ac:dyDescent="0.55000000000000004">
      <c r="A1420">
        <v>283</v>
      </c>
      <c r="B1420">
        <v>3.1663163265566499</v>
      </c>
      <c r="C1420">
        <v>2.3201756497549599</v>
      </c>
      <c r="D1420">
        <v>3.3808536687914899</v>
      </c>
      <c r="H1420">
        <v>283</v>
      </c>
      <c r="I1420">
        <v>7.01797289720637</v>
      </c>
      <c r="J1420">
        <v>6.6473389674541696</v>
      </c>
      <c r="K1420">
        <v>5.95366512660397</v>
      </c>
    </row>
    <row r="1421" spans="1:11" x14ac:dyDescent="0.55000000000000004">
      <c r="A1421">
        <v>283.2</v>
      </c>
      <c r="B1421">
        <v>2.8752630916625801</v>
      </c>
      <c r="C1421">
        <v>2.5034577754338798</v>
      </c>
      <c r="D1421">
        <v>3.40000440247502</v>
      </c>
      <c r="H1421">
        <v>283.2</v>
      </c>
      <c r="I1421">
        <v>6.9794072222791996</v>
      </c>
      <c r="J1421">
        <v>7.1008521778471803</v>
      </c>
      <c r="K1421">
        <v>5.8413235399937404</v>
      </c>
    </row>
    <row r="1422" spans="1:11" x14ac:dyDescent="0.55000000000000004">
      <c r="A1422">
        <v>283.39999999999998</v>
      </c>
      <c r="B1422">
        <v>3.2631249747143301</v>
      </c>
      <c r="C1422">
        <v>2.2366358618839</v>
      </c>
      <c r="D1422">
        <v>3.6386800052187001</v>
      </c>
      <c r="H1422">
        <v>283.39999999999998</v>
      </c>
      <c r="I1422">
        <v>6.7690831325562097</v>
      </c>
      <c r="J1422">
        <v>7.4664608805138304</v>
      </c>
      <c r="K1422">
        <v>5.3540779320752696</v>
      </c>
    </row>
    <row r="1423" spans="1:11" x14ac:dyDescent="0.55000000000000004">
      <c r="A1423">
        <v>283.60000000000002</v>
      </c>
      <c r="B1423">
        <v>3.1710357047226201</v>
      </c>
      <c r="C1423">
        <v>2.4602339624972802</v>
      </c>
      <c r="D1423">
        <v>3.2669389216527001</v>
      </c>
      <c r="H1423">
        <v>283.60000000000002</v>
      </c>
      <c r="I1423">
        <v>5.1458593579305498</v>
      </c>
      <c r="J1423">
        <v>6.63947286354664</v>
      </c>
      <c r="K1423">
        <v>5.7536789464876197</v>
      </c>
    </row>
    <row r="1424" spans="1:11" x14ac:dyDescent="0.55000000000000004">
      <c r="A1424">
        <v>283.8</v>
      </c>
      <c r="B1424">
        <v>3.5103963894616999</v>
      </c>
      <c r="C1424">
        <v>2.0456942078353202</v>
      </c>
      <c r="D1424">
        <v>3.42075006813478</v>
      </c>
      <c r="H1424">
        <v>283.8</v>
      </c>
      <c r="I1424">
        <v>5.7469107032478099</v>
      </c>
      <c r="J1424">
        <v>6.9182561151231496</v>
      </c>
      <c r="K1424">
        <v>5.3827991448777901</v>
      </c>
    </row>
    <row r="1425" spans="1:11" x14ac:dyDescent="0.55000000000000004">
      <c r="A1425">
        <v>284</v>
      </c>
      <c r="B1425">
        <v>3.1608779046477902</v>
      </c>
      <c r="C1425">
        <v>2.0790637471883802</v>
      </c>
      <c r="D1425">
        <v>3.3662876207848802</v>
      </c>
      <c r="H1425">
        <v>284</v>
      </c>
      <c r="I1425">
        <v>5.0734508125522</v>
      </c>
      <c r="J1425">
        <v>5.9331135040264504</v>
      </c>
      <c r="K1425">
        <v>5.8640962507570098</v>
      </c>
    </row>
    <row r="1426" spans="1:11" x14ac:dyDescent="0.55000000000000004">
      <c r="A1426">
        <v>284.2</v>
      </c>
      <c r="B1426">
        <v>2.9992930198061698</v>
      </c>
      <c r="C1426">
        <v>2.2808028969385199</v>
      </c>
      <c r="D1426">
        <v>3.6698359954089201</v>
      </c>
      <c r="H1426">
        <v>284.2</v>
      </c>
      <c r="I1426">
        <v>5.4443013620496501</v>
      </c>
      <c r="J1426">
        <v>5.9494275292071999</v>
      </c>
      <c r="K1426">
        <v>5.3376160321196098</v>
      </c>
    </row>
    <row r="1427" spans="1:11" x14ac:dyDescent="0.55000000000000004">
      <c r="A1427">
        <v>284.39999999999998</v>
      </c>
      <c r="B1427">
        <v>3.0855321406871701</v>
      </c>
      <c r="C1427">
        <v>1.7898585119024799</v>
      </c>
      <c r="D1427">
        <v>3.3661397374869901</v>
      </c>
      <c r="H1427">
        <v>284.39999999999998</v>
      </c>
      <c r="I1427">
        <v>5.7955428358024701</v>
      </c>
      <c r="J1427">
        <v>5.9529761054943497</v>
      </c>
      <c r="K1427">
        <v>5.5393846971604299</v>
      </c>
    </row>
    <row r="1428" spans="1:11" x14ac:dyDescent="0.55000000000000004">
      <c r="A1428">
        <v>284.60000000000002</v>
      </c>
      <c r="B1428">
        <v>3.1225399959504001</v>
      </c>
      <c r="C1428">
        <v>1.9282944154830099</v>
      </c>
      <c r="D1428">
        <v>3.6491695007881102</v>
      </c>
      <c r="H1428">
        <v>284.60000000000002</v>
      </c>
      <c r="I1428">
        <v>4.8415370854695299</v>
      </c>
      <c r="J1428">
        <v>6.4180462943261398</v>
      </c>
      <c r="K1428">
        <v>5.54932390886683</v>
      </c>
    </row>
    <row r="1429" spans="1:11" x14ac:dyDescent="0.55000000000000004">
      <c r="A1429">
        <v>284.8</v>
      </c>
      <c r="B1429">
        <v>3.3192714182831602</v>
      </c>
      <c r="C1429">
        <v>1.91916171581818</v>
      </c>
      <c r="D1429">
        <v>3.4343556997183602</v>
      </c>
      <c r="H1429">
        <v>284.8</v>
      </c>
      <c r="I1429">
        <v>4.7689904682960496</v>
      </c>
      <c r="J1429">
        <v>6.0835253225371897</v>
      </c>
      <c r="K1429">
        <v>5.6763988654583697</v>
      </c>
    </row>
    <row r="1430" spans="1:11" x14ac:dyDescent="0.55000000000000004">
      <c r="A1430">
        <v>285</v>
      </c>
      <c r="B1430">
        <v>3.5829737009375</v>
      </c>
      <c r="C1430">
        <v>2.0765693198035802</v>
      </c>
      <c r="D1430">
        <v>3.2220184597760002</v>
      </c>
      <c r="H1430">
        <v>285</v>
      </c>
      <c r="I1430">
        <v>5.39285871550394</v>
      </c>
      <c r="J1430">
        <v>6.53945593272819</v>
      </c>
      <c r="K1430">
        <v>5.7263870235282699</v>
      </c>
    </row>
    <row r="1431" spans="1:11" x14ac:dyDescent="0.55000000000000004">
      <c r="A1431">
        <v>285.2</v>
      </c>
      <c r="B1431">
        <v>3.4275596047897898</v>
      </c>
      <c r="C1431">
        <v>2.1606967666608199</v>
      </c>
      <c r="D1431">
        <v>3.3475147574663602</v>
      </c>
      <c r="H1431">
        <v>285.2</v>
      </c>
      <c r="I1431">
        <v>5.2410416818048899</v>
      </c>
      <c r="J1431">
        <v>6.0981113209620696</v>
      </c>
      <c r="K1431">
        <v>5.4641737983709504</v>
      </c>
    </row>
    <row r="1432" spans="1:11" x14ac:dyDescent="0.55000000000000004">
      <c r="A1432">
        <v>285.39999999999998</v>
      </c>
      <c r="B1432">
        <v>3.2956073659554299</v>
      </c>
      <c r="C1432">
        <v>2.11914675937326</v>
      </c>
      <c r="D1432">
        <v>3.6438103599998701</v>
      </c>
      <c r="H1432">
        <v>285.39999999999998</v>
      </c>
      <c r="I1432">
        <v>4.4989993108380197</v>
      </c>
      <c r="J1432">
        <v>6.4185366600641602</v>
      </c>
      <c r="K1432">
        <v>5.7085427368333503</v>
      </c>
    </row>
    <row r="1433" spans="1:11" x14ac:dyDescent="0.55000000000000004">
      <c r="A1433">
        <v>285.60000000000002</v>
      </c>
      <c r="B1433">
        <v>3.28132038109471</v>
      </c>
      <c r="C1433">
        <v>1.7990215451548199</v>
      </c>
      <c r="D1433">
        <v>3.5648736040854998</v>
      </c>
      <c r="H1433">
        <v>285.60000000000002</v>
      </c>
      <c r="I1433">
        <v>4.7773016285290302</v>
      </c>
      <c r="J1433">
        <v>6.4607118364768104</v>
      </c>
      <c r="K1433">
        <v>6.0827317090120703</v>
      </c>
    </row>
    <row r="1434" spans="1:11" x14ac:dyDescent="0.55000000000000004">
      <c r="A1434">
        <v>285.8</v>
      </c>
      <c r="B1434">
        <v>2.87596996422569</v>
      </c>
      <c r="C1434">
        <v>1.8475689630660299</v>
      </c>
      <c r="D1434">
        <v>3.3790524642923501</v>
      </c>
      <c r="H1434">
        <v>285.8</v>
      </c>
      <c r="I1434">
        <v>4.2933944341126997</v>
      </c>
      <c r="J1434">
        <v>6.5972556652133498</v>
      </c>
      <c r="K1434">
        <v>5.8806382183383699</v>
      </c>
    </row>
    <row r="1435" spans="1:11" x14ac:dyDescent="0.55000000000000004">
      <c r="A1435">
        <v>286</v>
      </c>
      <c r="B1435">
        <v>3.1859243862023598</v>
      </c>
      <c r="C1435">
        <v>1.96736096175097</v>
      </c>
      <c r="D1435">
        <v>3.3879623750536001</v>
      </c>
      <c r="H1435">
        <v>286</v>
      </c>
      <c r="I1435">
        <v>4.4734561085714999</v>
      </c>
      <c r="J1435">
        <v>6.70930590304215</v>
      </c>
      <c r="K1435">
        <v>5.9108427579992</v>
      </c>
    </row>
    <row r="1436" spans="1:11" x14ac:dyDescent="0.55000000000000004">
      <c r="A1436">
        <v>286.2</v>
      </c>
      <c r="B1436">
        <v>3.30377691200025</v>
      </c>
      <c r="C1436">
        <v>2.03068911808325</v>
      </c>
      <c r="D1436">
        <v>3.5219582887698802</v>
      </c>
      <c r="H1436">
        <v>286.2</v>
      </c>
      <c r="I1436">
        <v>5.1439497957598999</v>
      </c>
      <c r="J1436">
        <v>6.6115640652709198</v>
      </c>
      <c r="K1436">
        <v>5.5611455820762696</v>
      </c>
    </row>
    <row r="1437" spans="1:11" x14ac:dyDescent="0.55000000000000004">
      <c r="A1437">
        <v>286.39999999999998</v>
      </c>
      <c r="B1437">
        <v>3.21128843320805</v>
      </c>
      <c r="C1437">
        <v>2.0253223278813799</v>
      </c>
      <c r="D1437">
        <v>3.3257711359044699</v>
      </c>
      <c r="H1437">
        <v>286.39999999999998</v>
      </c>
      <c r="I1437">
        <v>6.1580024600276202</v>
      </c>
      <c r="J1437">
        <v>7.3092291117257</v>
      </c>
      <c r="K1437">
        <v>5.5754685970313904</v>
      </c>
    </row>
    <row r="1438" spans="1:11" x14ac:dyDescent="0.55000000000000004">
      <c r="A1438">
        <v>286.60000000000002</v>
      </c>
      <c r="B1438">
        <v>3.3547526891986101</v>
      </c>
      <c r="C1438">
        <v>1.9756539436293401</v>
      </c>
      <c r="D1438">
        <v>3.57925926944732</v>
      </c>
      <c r="H1438">
        <v>286.60000000000002</v>
      </c>
      <c r="I1438">
        <v>5.66257604456439</v>
      </c>
      <c r="J1438">
        <v>6.9148652501983001</v>
      </c>
      <c r="K1438">
        <v>5.6253061218205103</v>
      </c>
    </row>
    <row r="1439" spans="1:11" x14ac:dyDescent="0.55000000000000004">
      <c r="A1439">
        <v>286.8</v>
      </c>
      <c r="B1439">
        <v>3.1830466180127002</v>
      </c>
      <c r="C1439">
        <v>2.0659234407141902</v>
      </c>
      <c r="D1439">
        <v>3.4949884550235102</v>
      </c>
      <c r="H1439">
        <v>286.8</v>
      </c>
      <c r="I1439">
        <v>4.9391885867468002</v>
      </c>
      <c r="J1439">
        <v>6.8926436715154402</v>
      </c>
      <c r="K1439">
        <v>5.8384992635823698</v>
      </c>
    </row>
    <row r="1440" spans="1:11" x14ac:dyDescent="0.55000000000000004">
      <c r="A1440">
        <v>287</v>
      </c>
      <c r="B1440">
        <v>3.4877457116814301</v>
      </c>
      <c r="C1440">
        <v>2.18697587578133</v>
      </c>
      <c r="D1440">
        <v>3.2822849023096401</v>
      </c>
      <c r="H1440">
        <v>287</v>
      </c>
      <c r="I1440">
        <v>4.8542136385679697</v>
      </c>
      <c r="J1440">
        <v>7.1867018860835099</v>
      </c>
      <c r="K1440">
        <v>5.63657675630418</v>
      </c>
    </row>
    <row r="1441" spans="1:11" x14ac:dyDescent="0.55000000000000004">
      <c r="A1441">
        <v>287.2</v>
      </c>
      <c r="B1441">
        <v>3.6500637817756298</v>
      </c>
      <c r="C1441">
        <v>2.1045864475060201</v>
      </c>
      <c r="D1441">
        <v>3.47236705969337</v>
      </c>
      <c r="H1441">
        <v>287.2</v>
      </c>
      <c r="I1441">
        <v>5.1724407032275002</v>
      </c>
      <c r="J1441">
        <v>6.5230033745188303</v>
      </c>
      <c r="K1441">
        <v>5.6024975138613904</v>
      </c>
    </row>
    <row r="1442" spans="1:11" x14ac:dyDescent="0.55000000000000004">
      <c r="A1442">
        <v>287.39999999999998</v>
      </c>
      <c r="B1442">
        <v>3.56477260927874</v>
      </c>
      <c r="C1442">
        <v>1.94393538560017</v>
      </c>
      <c r="D1442">
        <v>3.54592207843924</v>
      </c>
      <c r="H1442">
        <v>287.39999999999998</v>
      </c>
      <c r="I1442">
        <v>5.0910425980892704</v>
      </c>
      <c r="J1442">
        <v>6.2906273570686198</v>
      </c>
      <c r="K1442">
        <v>5.7224733601014304</v>
      </c>
    </row>
    <row r="1443" spans="1:11" x14ac:dyDescent="0.55000000000000004">
      <c r="A1443">
        <v>287.60000000000002</v>
      </c>
      <c r="B1443">
        <v>3.4411704363862201</v>
      </c>
      <c r="C1443">
        <v>2.05397855639439</v>
      </c>
      <c r="D1443">
        <v>3.6111902760808201</v>
      </c>
      <c r="H1443">
        <v>287.60000000000002</v>
      </c>
      <c r="I1443">
        <v>5.6459198059011904</v>
      </c>
      <c r="J1443">
        <v>6.5180461458636003</v>
      </c>
      <c r="K1443">
        <v>5.5198930154360299</v>
      </c>
    </row>
    <row r="1444" spans="1:11" x14ac:dyDescent="0.55000000000000004">
      <c r="A1444">
        <v>287.8</v>
      </c>
      <c r="B1444">
        <v>3.4149251109845</v>
      </c>
      <c r="C1444">
        <v>1.9936947827294</v>
      </c>
      <c r="D1444">
        <v>3.3734527407888502</v>
      </c>
      <c r="H1444">
        <v>287.8</v>
      </c>
      <c r="I1444">
        <v>5.4494048486083999</v>
      </c>
      <c r="J1444">
        <v>6.5191534820615402</v>
      </c>
      <c r="K1444">
        <v>5.4512059330582003</v>
      </c>
    </row>
    <row r="1445" spans="1:11" x14ac:dyDescent="0.55000000000000004">
      <c r="A1445">
        <v>288</v>
      </c>
      <c r="B1445">
        <v>3.1994028991292001</v>
      </c>
      <c r="C1445">
        <v>1.8357762070375501</v>
      </c>
      <c r="D1445">
        <v>3.6462615733105701</v>
      </c>
      <c r="H1445">
        <v>288</v>
      </c>
      <c r="I1445">
        <v>5.3934990038665198</v>
      </c>
      <c r="J1445">
        <v>6.8892035077689098</v>
      </c>
      <c r="K1445">
        <v>5.7419082758125297</v>
      </c>
    </row>
    <row r="1446" spans="1:11" x14ac:dyDescent="0.55000000000000004">
      <c r="A1446">
        <v>288.2</v>
      </c>
      <c r="B1446">
        <v>3.3766919294667201</v>
      </c>
      <c r="C1446">
        <v>1.80108443046366</v>
      </c>
      <c r="D1446">
        <v>3.7085995306233701</v>
      </c>
      <c r="H1446">
        <v>288.2</v>
      </c>
      <c r="I1446">
        <v>5.06927695174641</v>
      </c>
      <c r="J1446">
        <v>6.7565756844978697</v>
      </c>
      <c r="K1446">
        <v>5.9345727772065002</v>
      </c>
    </row>
    <row r="1447" spans="1:11" x14ac:dyDescent="0.55000000000000004">
      <c r="A1447">
        <v>288.39999999999998</v>
      </c>
      <c r="B1447">
        <v>3.2720451614064001</v>
      </c>
      <c r="C1447">
        <v>1.8826264359857201</v>
      </c>
      <c r="D1447">
        <v>3.4029923746965398</v>
      </c>
      <c r="H1447">
        <v>288.39999999999998</v>
      </c>
      <c r="I1447">
        <v>5.0188806121018796</v>
      </c>
      <c r="J1447">
        <v>6.6149343466086501</v>
      </c>
      <c r="K1447">
        <v>5.8100030362384203</v>
      </c>
    </row>
    <row r="1448" spans="1:11" x14ac:dyDescent="0.55000000000000004">
      <c r="A1448">
        <v>288.60000000000002</v>
      </c>
      <c r="B1448">
        <v>3.1476475167169098</v>
      </c>
      <c r="C1448">
        <v>1.7312985735697899</v>
      </c>
      <c r="D1448">
        <v>3.5208213888154201</v>
      </c>
      <c r="H1448">
        <v>288.60000000000002</v>
      </c>
      <c r="I1448">
        <v>5.5328637585202696</v>
      </c>
      <c r="J1448">
        <v>6.8505787316945801</v>
      </c>
      <c r="K1448">
        <v>6.2628401110940999</v>
      </c>
    </row>
    <row r="1449" spans="1:11" x14ac:dyDescent="0.55000000000000004">
      <c r="A1449">
        <v>288.8</v>
      </c>
      <c r="B1449">
        <v>2.9002989635313701</v>
      </c>
      <c r="C1449">
        <v>1.6945582914375099</v>
      </c>
      <c r="D1449">
        <v>3.1185398465748602</v>
      </c>
      <c r="H1449">
        <v>288.8</v>
      </c>
      <c r="I1449">
        <v>5.5062594919523304</v>
      </c>
      <c r="J1449">
        <v>6.6677385349741503</v>
      </c>
      <c r="K1449">
        <v>5.8475931855071197</v>
      </c>
    </row>
    <row r="1450" spans="1:11" x14ac:dyDescent="0.55000000000000004">
      <c r="A1450">
        <v>289</v>
      </c>
      <c r="B1450">
        <v>3.3455564129103701</v>
      </c>
      <c r="C1450">
        <v>1.89742325088046</v>
      </c>
      <c r="D1450">
        <v>3.2352771652943102</v>
      </c>
      <c r="H1450">
        <v>289</v>
      </c>
      <c r="I1450">
        <v>5.7683519260521301</v>
      </c>
      <c r="J1450">
        <v>6.1114253892479198</v>
      </c>
      <c r="K1450">
        <v>5.8747630531830302</v>
      </c>
    </row>
    <row r="1451" spans="1:11" x14ac:dyDescent="0.55000000000000004">
      <c r="A1451">
        <v>289.2</v>
      </c>
      <c r="B1451">
        <v>3.4300864912370002</v>
      </c>
      <c r="C1451">
        <v>1.8394339150299599</v>
      </c>
      <c r="D1451">
        <v>2.79119849011881</v>
      </c>
      <c r="H1451">
        <v>289.2</v>
      </c>
      <c r="I1451">
        <v>4.9102955336452396</v>
      </c>
      <c r="J1451">
        <v>6.62437307520677</v>
      </c>
      <c r="K1451">
        <v>5.8602212511965499</v>
      </c>
    </row>
    <row r="1452" spans="1:11" x14ac:dyDescent="0.55000000000000004">
      <c r="A1452">
        <v>289.39999999999998</v>
      </c>
      <c r="B1452">
        <v>3.1912335141144998</v>
      </c>
      <c r="C1452">
        <v>1.9582325439497501</v>
      </c>
      <c r="D1452">
        <v>3.1564833156328498</v>
      </c>
      <c r="H1452">
        <v>289.39999999999998</v>
      </c>
      <c r="I1452">
        <v>5.0687175484398903</v>
      </c>
      <c r="J1452">
        <v>6.4105165963281996</v>
      </c>
      <c r="K1452">
        <v>5.7915107173377098</v>
      </c>
    </row>
    <row r="1453" spans="1:11" x14ac:dyDescent="0.55000000000000004">
      <c r="A1453">
        <v>289.60000000000002</v>
      </c>
      <c r="B1453">
        <v>3.15535160127168</v>
      </c>
      <c r="C1453">
        <v>1.9664000155528101</v>
      </c>
      <c r="D1453">
        <v>3.0499395339910702</v>
      </c>
      <c r="H1453">
        <v>289.60000000000002</v>
      </c>
      <c r="I1453">
        <v>5.0920980337469599</v>
      </c>
      <c r="J1453">
        <v>6.7653122598507398</v>
      </c>
      <c r="K1453">
        <v>5.5647208450332002</v>
      </c>
    </row>
    <row r="1454" spans="1:11" x14ac:dyDescent="0.55000000000000004">
      <c r="A1454">
        <v>289.8</v>
      </c>
      <c r="B1454">
        <v>3.6258741446671801</v>
      </c>
      <c r="C1454">
        <v>1.93218035258624</v>
      </c>
      <c r="D1454">
        <v>3.4066766399970798</v>
      </c>
      <c r="H1454">
        <v>289.8</v>
      </c>
      <c r="I1454">
        <v>4.0510188918063799</v>
      </c>
      <c r="J1454">
        <v>5.9104478172896897</v>
      </c>
      <c r="K1454">
        <v>5.6055694876987703</v>
      </c>
    </row>
    <row r="1455" spans="1:11" x14ac:dyDescent="0.55000000000000004">
      <c r="A1455">
        <v>290</v>
      </c>
      <c r="B1455">
        <v>3.2966347681787598</v>
      </c>
      <c r="C1455">
        <v>2.1221954982441402</v>
      </c>
      <c r="D1455">
        <v>3.55981347496878</v>
      </c>
      <c r="H1455">
        <v>290</v>
      </c>
      <c r="I1455">
        <v>4.5969332182367397</v>
      </c>
      <c r="J1455">
        <v>6.3509106238052802</v>
      </c>
      <c r="K1455">
        <v>5.7805748328524702</v>
      </c>
    </row>
    <row r="1456" spans="1:11" x14ac:dyDescent="0.55000000000000004">
      <c r="A1456">
        <v>290.2</v>
      </c>
      <c r="B1456">
        <v>3.3877549127431701</v>
      </c>
      <c r="C1456">
        <v>2.0726680720985899</v>
      </c>
      <c r="D1456">
        <v>3.4699096962887501</v>
      </c>
      <c r="H1456">
        <v>290.2</v>
      </c>
      <c r="I1456">
        <v>4.3209641783283299</v>
      </c>
      <c r="J1456">
        <v>6.0809894112080602</v>
      </c>
      <c r="K1456">
        <v>5.5739250425508402</v>
      </c>
    </row>
    <row r="1457" spans="1:11" x14ac:dyDescent="0.55000000000000004">
      <c r="A1457">
        <v>290.39999999999998</v>
      </c>
      <c r="B1457">
        <v>3.2494117694134999</v>
      </c>
      <c r="C1457">
        <v>2.0286916251830598</v>
      </c>
      <c r="D1457">
        <v>3.3302862548202401</v>
      </c>
      <c r="H1457">
        <v>290.39999999999998</v>
      </c>
      <c r="I1457">
        <v>4.2950005051784901</v>
      </c>
      <c r="J1457">
        <v>6.7541906726479999</v>
      </c>
      <c r="K1457">
        <v>5.5135406179194204</v>
      </c>
    </row>
    <row r="1458" spans="1:11" x14ac:dyDescent="0.55000000000000004">
      <c r="A1458">
        <v>290.60000000000002</v>
      </c>
      <c r="B1458">
        <v>3.6147944702014501</v>
      </c>
      <c r="C1458">
        <v>1.9181518996835301</v>
      </c>
      <c r="D1458">
        <v>3.4588765811567499</v>
      </c>
      <c r="H1458">
        <v>290.60000000000002</v>
      </c>
      <c r="I1458">
        <v>4.0291947434113098</v>
      </c>
      <c r="J1458">
        <v>6.3635585107138599</v>
      </c>
      <c r="K1458">
        <v>5.2502782699186499</v>
      </c>
    </row>
    <row r="1459" spans="1:11" x14ac:dyDescent="0.55000000000000004">
      <c r="A1459">
        <v>290.8</v>
      </c>
      <c r="B1459">
        <v>3.3646728566189799</v>
      </c>
      <c r="C1459">
        <v>1.8925051489835401</v>
      </c>
      <c r="D1459">
        <v>3.3095926700198</v>
      </c>
      <c r="H1459">
        <v>290.8</v>
      </c>
      <c r="I1459">
        <v>4.1688570598660402</v>
      </c>
      <c r="J1459">
        <v>6.4352828474441797</v>
      </c>
      <c r="K1459">
        <v>5.1178674649204998</v>
      </c>
    </row>
    <row r="1460" spans="1:11" x14ac:dyDescent="0.55000000000000004">
      <c r="A1460">
        <v>291</v>
      </c>
      <c r="B1460">
        <v>3.3805436555400701</v>
      </c>
      <c r="C1460">
        <v>1.7111298883384001</v>
      </c>
      <c r="D1460">
        <v>3.4580608894531002</v>
      </c>
      <c r="H1460">
        <v>291</v>
      </c>
      <c r="I1460">
        <v>4.3151228543867397</v>
      </c>
      <c r="J1460">
        <v>6.3405506568299304</v>
      </c>
      <c r="K1460">
        <v>5.19523091275643</v>
      </c>
    </row>
    <row r="1461" spans="1:11" x14ac:dyDescent="0.55000000000000004">
      <c r="A1461">
        <v>291.2</v>
      </c>
      <c r="B1461">
        <v>3.3113941802473801</v>
      </c>
      <c r="C1461">
        <v>1.95403327503473</v>
      </c>
      <c r="D1461">
        <v>3.0635621551105499</v>
      </c>
      <c r="H1461">
        <v>291.2</v>
      </c>
      <c r="I1461">
        <v>6.6770063586555297</v>
      </c>
      <c r="J1461">
        <v>6.4252387354295504</v>
      </c>
      <c r="K1461">
        <v>5.5385827581335496</v>
      </c>
    </row>
    <row r="1462" spans="1:11" x14ac:dyDescent="0.55000000000000004">
      <c r="A1462">
        <v>291.39999999999998</v>
      </c>
      <c r="B1462">
        <v>3.3099141593486001</v>
      </c>
      <c r="C1462">
        <v>1.8179154240783799</v>
      </c>
      <c r="D1462">
        <v>3.3447188070082601</v>
      </c>
      <c r="H1462">
        <v>291.39999999999998</v>
      </c>
      <c r="I1462">
        <v>6.9643811078919802</v>
      </c>
      <c r="J1462">
        <v>6.7165221682626104</v>
      </c>
      <c r="K1462">
        <v>5.4063315272144399</v>
      </c>
    </row>
    <row r="1463" spans="1:11" x14ac:dyDescent="0.55000000000000004">
      <c r="A1463">
        <v>291.60000000000002</v>
      </c>
      <c r="B1463">
        <v>3.3088158390231599</v>
      </c>
      <c r="C1463">
        <v>1.9551837643788801</v>
      </c>
      <c r="D1463">
        <v>3.5007401960676399</v>
      </c>
      <c r="H1463">
        <v>291.60000000000002</v>
      </c>
      <c r="I1463">
        <v>7.0197118985673601</v>
      </c>
      <c r="J1463">
        <v>6.06979144554409</v>
      </c>
      <c r="K1463">
        <v>5.3809977334852004</v>
      </c>
    </row>
    <row r="1464" spans="1:11" x14ac:dyDescent="0.55000000000000004">
      <c r="A1464">
        <v>291.8</v>
      </c>
      <c r="B1464">
        <v>3.50839283607261</v>
      </c>
      <c r="C1464">
        <v>2.0694936445917498</v>
      </c>
      <c r="D1464">
        <v>3.1426308707921198</v>
      </c>
      <c r="H1464">
        <v>291.8</v>
      </c>
      <c r="I1464">
        <v>7.5863586940348098</v>
      </c>
      <c r="J1464">
        <v>5.8923057000765304</v>
      </c>
      <c r="K1464">
        <v>5.3421507124969203</v>
      </c>
    </row>
    <row r="1465" spans="1:11" x14ac:dyDescent="0.55000000000000004">
      <c r="A1465">
        <v>292</v>
      </c>
      <c r="B1465">
        <v>3.4543834364401902</v>
      </c>
      <c r="C1465">
        <v>1.8967236759605399</v>
      </c>
      <c r="D1465">
        <v>2.8962483568231998</v>
      </c>
      <c r="H1465">
        <v>292</v>
      </c>
      <c r="I1465">
        <v>7.2024271967712004</v>
      </c>
      <c r="J1465">
        <v>6.6091361031626503</v>
      </c>
      <c r="K1465">
        <v>5.5868045498849197</v>
      </c>
    </row>
    <row r="1466" spans="1:11" x14ac:dyDescent="0.55000000000000004">
      <c r="A1466">
        <v>292.2</v>
      </c>
      <c r="B1466">
        <v>3.5061680842084701</v>
      </c>
      <c r="C1466">
        <v>1.9815587806063999</v>
      </c>
      <c r="D1466">
        <v>3.2253313213383801</v>
      </c>
      <c r="H1466">
        <v>292.2</v>
      </c>
      <c r="I1466">
        <v>6.8926074723535899</v>
      </c>
      <c r="J1466">
        <v>6.7965409098751097</v>
      </c>
      <c r="K1466">
        <v>5.8241664666946704</v>
      </c>
    </row>
    <row r="1467" spans="1:11" x14ac:dyDescent="0.55000000000000004">
      <c r="A1467">
        <v>292.39999999999998</v>
      </c>
      <c r="B1467">
        <v>3.5089461004595699</v>
      </c>
      <c r="C1467">
        <v>1.94637492836362</v>
      </c>
      <c r="D1467">
        <v>3.5409944988567799</v>
      </c>
      <c r="H1467">
        <v>292.39999999999998</v>
      </c>
      <c r="I1467">
        <v>6.2427463509979901</v>
      </c>
      <c r="J1467">
        <v>6.3476163664876699</v>
      </c>
      <c r="K1467">
        <v>5.7019854703374202</v>
      </c>
    </row>
    <row r="1468" spans="1:11" x14ac:dyDescent="0.55000000000000004">
      <c r="A1468">
        <v>292.60000000000002</v>
      </c>
      <c r="B1468">
        <v>3.5142514393732198</v>
      </c>
      <c r="C1468">
        <v>1.6940152154833501</v>
      </c>
      <c r="D1468">
        <v>3.4213723807592999</v>
      </c>
      <c r="H1468">
        <v>292.60000000000002</v>
      </c>
      <c r="I1468">
        <v>5.7876008739034299</v>
      </c>
      <c r="J1468">
        <v>5.7059285311137202</v>
      </c>
      <c r="K1468">
        <v>5.5586892632741796</v>
      </c>
    </row>
    <row r="1469" spans="1:11" x14ac:dyDescent="0.55000000000000004">
      <c r="A1469">
        <v>292.8</v>
      </c>
      <c r="B1469">
        <v>3.6120741439125701</v>
      </c>
      <c r="C1469">
        <v>1.65577744303063</v>
      </c>
      <c r="D1469">
        <v>3.4818768359194601</v>
      </c>
      <c r="H1469">
        <v>292.8</v>
      </c>
      <c r="I1469">
        <v>6.6307807800905296</v>
      </c>
      <c r="J1469">
        <v>6.3844381302729003</v>
      </c>
      <c r="K1469">
        <v>5.5988042273236296</v>
      </c>
    </row>
    <row r="1470" spans="1:11" x14ac:dyDescent="0.55000000000000004">
      <c r="A1470">
        <v>293</v>
      </c>
      <c r="B1470">
        <v>3.8383266317571598</v>
      </c>
      <c r="C1470">
        <v>1.7295316402318499</v>
      </c>
      <c r="D1470">
        <v>3.5958797457209801</v>
      </c>
      <c r="H1470">
        <v>293</v>
      </c>
      <c r="I1470">
        <v>7.4000559285908398</v>
      </c>
      <c r="J1470">
        <v>6.3471383681068803</v>
      </c>
      <c r="K1470">
        <v>5.6463838914215199</v>
      </c>
    </row>
    <row r="1471" spans="1:11" x14ac:dyDescent="0.55000000000000004">
      <c r="A1471">
        <v>293.2</v>
      </c>
      <c r="B1471">
        <v>3.2605564775553302</v>
      </c>
      <c r="C1471">
        <v>1.8703184804651301</v>
      </c>
      <c r="D1471">
        <v>3.6107666150753901</v>
      </c>
      <c r="H1471">
        <v>293.2</v>
      </c>
      <c r="I1471">
        <v>8.6454770618852592</v>
      </c>
      <c r="J1471">
        <v>6.0887948187446597</v>
      </c>
      <c r="K1471">
        <v>5.8760394467795303</v>
      </c>
    </row>
    <row r="1472" spans="1:11" x14ac:dyDescent="0.55000000000000004">
      <c r="A1472">
        <v>293.39999999999998</v>
      </c>
      <c r="B1472">
        <v>3.2225257684618298</v>
      </c>
      <c r="C1472">
        <v>1.8794888297818999</v>
      </c>
      <c r="D1472">
        <v>3.5102049388871102</v>
      </c>
      <c r="H1472">
        <v>293.39999999999998</v>
      </c>
      <c r="I1472">
        <v>7.5475840246693204</v>
      </c>
      <c r="J1472">
        <v>6.42373419376601</v>
      </c>
      <c r="K1472">
        <v>5.9571033600043402</v>
      </c>
    </row>
    <row r="1473" spans="1:11" x14ac:dyDescent="0.55000000000000004">
      <c r="A1473">
        <v>293.60000000000002</v>
      </c>
      <c r="B1473">
        <v>3.0515040157487201</v>
      </c>
      <c r="C1473">
        <v>1.8310080954985699</v>
      </c>
      <c r="D1473">
        <v>3.9448109441614201</v>
      </c>
      <c r="H1473">
        <v>293.60000000000002</v>
      </c>
      <c r="I1473">
        <v>7.74777200584069</v>
      </c>
      <c r="J1473">
        <v>6.4672738881784904</v>
      </c>
      <c r="K1473">
        <v>6.0462266275116301</v>
      </c>
    </row>
    <row r="1474" spans="1:11" x14ac:dyDescent="0.55000000000000004">
      <c r="A1474">
        <v>293.8</v>
      </c>
      <c r="B1474">
        <v>2.98444697143746</v>
      </c>
      <c r="C1474">
        <v>2.05854520794575</v>
      </c>
      <c r="D1474">
        <v>3.2929211886686298</v>
      </c>
      <c r="H1474">
        <v>293.8</v>
      </c>
      <c r="I1474">
        <v>6.6132078030701198</v>
      </c>
      <c r="J1474">
        <v>6.3390861475623996</v>
      </c>
      <c r="K1474">
        <v>5.6709264349875701</v>
      </c>
    </row>
    <row r="1475" spans="1:11" x14ac:dyDescent="0.55000000000000004">
      <c r="A1475">
        <v>294</v>
      </c>
      <c r="B1475">
        <v>3.1116226319445</v>
      </c>
      <c r="C1475">
        <v>1.8499420100974899</v>
      </c>
      <c r="D1475">
        <v>3.4897474508130002</v>
      </c>
      <c r="H1475">
        <v>294</v>
      </c>
      <c r="I1475">
        <v>8.2635757674053902</v>
      </c>
      <c r="J1475">
        <v>6.9398394708992797</v>
      </c>
      <c r="K1475">
        <v>5.7428446789341701</v>
      </c>
    </row>
    <row r="1476" spans="1:11" x14ac:dyDescent="0.55000000000000004">
      <c r="A1476">
        <v>294.2</v>
      </c>
      <c r="B1476">
        <v>3.0644761416531199</v>
      </c>
      <c r="C1476">
        <v>1.7749020983718999</v>
      </c>
      <c r="D1476">
        <v>3.3729421810013398</v>
      </c>
      <c r="H1476">
        <v>294.2</v>
      </c>
      <c r="I1476">
        <v>8.0366016845055395</v>
      </c>
      <c r="J1476">
        <v>6.4858522241002801</v>
      </c>
      <c r="K1476">
        <v>5.9713210341845002</v>
      </c>
    </row>
    <row r="1477" spans="1:11" x14ac:dyDescent="0.55000000000000004">
      <c r="A1477">
        <v>294.39999999999998</v>
      </c>
      <c r="B1477">
        <v>2.9298993951255299</v>
      </c>
      <c r="C1477">
        <v>1.7805760645930799</v>
      </c>
      <c r="D1477">
        <v>3.3338890349042498</v>
      </c>
      <c r="H1477">
        <v>294.39999999999998</v>
      </c>
      <c r="I1477">
        <v>6.5531727861000597</v>
      </c>
      <c r="J1477">
        <v>6.6115788559065001</v>
      </c>
      <c r="K1477">
        <v>5.80066153279944</v>
      </c>
    </row>
    <row r="1478" spans="1:11" x14ac:dyDescent="0.55000000000000004">
      <c r="A1478">
        <v>294.60000000000002</v>
      </c>
      <c r="B1478">
        <v>3.0262415559339901</v>
      </c>
      <c r="C1478">
        <v>1.8307289160898399</v>
      </c>
      <c r="D1478">
        <v>3.49626268554761</v>
      </c>
      <c r="H1478">
        <v>294.60000000000002</v>
      </c>
      <c r="I1478">
        <v>6.6531831734709597</v>
      </c>
      <c r="J1478">
        <v>6.8166249175806302</v>
      </c>
      <c r="K1478">
        <v>6.2852622634590203</v>
      </c>
    </row>
    <row r="1479" spans="1:11" x14ac:dyDescent="0.55000000000000004">
      <c r="A1479">
        <v>294.8</v>
      </c>
      <c r="B1479">
        <v>2.9534567516521002</v>
      </c>
      <c r="C1479">
        <v>1.9978865731100901</v>
      </c>
      <c r="D1479">
        <v>3.72388140883896</v>
      </c>
      <c r="H1479">
        <v>294.8</v>
      </c>
      <c r="I1479">
        <v>6.7780561398739101</v>
      </c>
      <c r="J1479">
        <v>6.33312137660121</v>
      </c>
      <c r="K1479">
        <v>6.3521522080420496</v>
      </c>
    </row>
    <row r="1480" spans="1:11" x14ac:dyDescent="0.55000000000000004">
      <c r="A1480">
        <v>295</v>
      </c>
      <c r="B1480">
        <v>3.0657426101868301</v>
      </c>
      <c r="C1480">
        <v>2.1329518942841399</v>
      </c>
      <c r="D1480">
        <v>3.4719136286119801</v>
      </c>
      <c r="H1480">
        <v>295</v>
      </c>
      <c r="I1480">
        <v>7.4051264768585696</v>
      </c>
      <c r="J1480">
        <v>6.5067488799710897</v>
      </c>
      <c r="K1480">
        <v>6.1278397434475096</v>
      </c>
    </row>
    <row r="1481" spans="1:11" x14ac:dyDescent="0.55000000000000004">
      <c r="A1481">
        <v>295.2</v>
      </c>
      <c r="B1481">
        <v>3.3309210197285499</v>
      </c>
      <c r="C1481">
        <v>1.9272927858022799</v>
      </c>
      <c r="D1481">
        <v>3.73922784901043</v>
      </c>
      <c r="H1481">
        <v>295.2</v>
      </c>
      <c r="I1481">
        <v>8.2929462341521898</v>
      </c>
      <c r="J1481">
        <v>6.21810981303312</v>
      </c>
      <c r="K1481">
        <v>6.4697217270053704</v>
      </c>
    </row>
    <row r="1482" spans="1:11" x14ac:dyDescent="0.55000000000000004">
      <c r="A1482">
        <v>295.39999999999998</v>
      </c>
      <c r="B1482">
        <v>3.2398070501241798</v>
      </c>
      <c r="C1482">
        <v>1.9274687524218299</v>
      </c>
      <c r="D1482">
        <v>3.5652689449458999</v>
      </c>
      <c r="H1482">
        <v>295.39999999999998</v>
      </c>
      <c r="I1482">
        <v>6.3647470095505199</v>
      </c>
      <c r="J1482">
        <v>6.52629088859491</v>
      </c>
      <c r="K1482">
        <v>6.7686705253657298</v>
      </c>
    </row>
    <row r="1483" spans="1:11" x14ac:dyDescent="0.55000000000000004">
      <c r="A1483">
        <v>295.60000000000002</v>
      </c>
      <c r="B1483">
        <v>3.3059701398030099</v>
      </c>
      <c r="C1483">
        <v>2.0214588337439601</v>
      </c>
      <c r="D1483">
        <v>3.4256039655230999</v>
      </c>
      <c r="H1483">
        <v>295.60000000000002</v>
      </c>
      <c r="I1483">
        <v>6.50977098646585</v>
      </c>
      <c r="J1483">
        <v>6.4582138664924003</v>
      </c>
      <c r="K1483">
        <v>6.2652176831288298</v>
      </c>
    </row>
    <row r="1484" spans="1:11" x14ac:dyDescent="0.55000000000000004">
      <c r="A1484">
        <v>295.8</v>
      </c>
      <c r="B1484">
        <v>3.09502932953942</v>
      </c>
      <c r="C1484">
        <v>1.91934447818304</v>
      </c>
      <c r="D1484">
        <v>3.52034110201271</v>
      </c>
      <c r="H1484">
        <v>295.8</v>
      </c>
      <c r="I1484">
        <v>6.9825513353241604</v>
      </c>
      <c r="J1484">
        <v>6.5554178632956397</v>
      </c>
      <c r="K1484">
        <v>6.1858850906388199</v>
      </c>
    </row>
    <row r="1485" spans="1:11" x14ac:dyDescent="0.55000000000000004">
      <c r="A1485">
        <v>296</v>
      </c>
      <c r="B1485">
        <v>3.1212856886395501</v>
      </c>
      <c r="C1485">
        <v>2.0630732492080801</v>
      </c>
      <c r="D1485">
        <v>3.86178756168714</v>
      </c>
      <c r="H1485">
        <v>296</v>
      </c>
      <c r="I1485">
        <v>6.3948199796737102</v>
      </c>
      <c r="J1485">
        <v>6.5084673373185797</v>
      </c>
      <c r="K1485">
        <v>6.1359045857729599</v>
      </c>
    </row>
    <row r="1486" spans="1:11" x14ac:dyDescent="0.55000000000000004">
      <c r="A1486">
        <v>296.2</v>
      </c>
      <c r="B1486">
        <v>3.3125029712901002</v>
      </c>
      <c r="C1486">
        <v>1.95059936091321</v>
      </c>
      <c r="D1486">
        <v>3.5247705439991699</v>
      </c>
      <c r="H1486">
        <v>296.2</v>
      </c>
      <c r="I1486">
        <v>6.8770552981501396</v>
      </c>
      <c r="J1486">
        <v>6.26950661281513</v>
      </c>
      <c r="K1486">
        <v>6.2557793946139801</v>
      </c>
    </row>
    <row r="1487" spans="1:11" x14ac:dyDescent="0.55000000000000004">
      <c r="A1487">
        <v>296.39999999999998</v>
      </c>
      <c r="B1487">
        <v>3.4189884222721298</v>
      </c>
      <c r="C1487">
        <v>1.82341411584215</v>
      </c>
      <c r="D1487">
        <v>3.3833215375194698</v>
      </c>
      <c r="H1487">
        <v>296.39999999999998</v>
      </c>
      <c r="I1487">
        <v>6.7743921041585002</v>
      </c>
      <c r="J1487">
        <v>6.6825316448948904</v>
      </c>
      <c r="K1487">
        <v>6.1092720468627002</v>
      </c>
    </row>
    <row r="1488" spans="1:11" x14ac:dyDescent="0.55000000000000004">
      <c r="A1488">
        <v>296.60000000000002</v>
      </c>
      <c r="B1488">
        <v>3.4689730868811299</v>
      </c>
      <c r="C1488">
        <v>1.77906769691984</v>
      </c>
      <c r="D1488">
        <v>3.3102551784127798</v>
      </c>
      <c r="H1488">
        <v>296.60000000000002</v>
      </c>
      <c r="I1488">
        <v>6.9387900993851197</v>
      </c>
      <c r="J1488">
        <v>6.7478100799842302</v>
      </c>
      <c r="K1488">
        <v>6.2162948143981902</v>
      </c>
    </row>
    <row r="1489" spans="1:11" x14ac:dyDescent="0.55000000000000004">
      <c r="A1489">
        <v>296.8</v>
      </c>
      <c r="B1489">
        <v>3.7202107412672398</v>
      </c>
      <c r="C1489">
        <v>1.8155189337146</v>
      </c>
      <c r="D1489">
        <v>3.6254485769687701</v>
      </c>
      <c r="H1489">
        <v>296.8</v>
      </c>
      <c r="I1489">
        <v>6.7349788489626903</v>
      </c>
      <c r="J1489">
        <v>6.3410812462998596</v>
      </c>
      <c r="K1489">
        <v>6.0551889797829297</v>
      </c>
    </row>
    <row r="1490" spans="1:11" x14ac:dyDescent="0.55000000000000004">
      <c r="A1490">
        <v>297</v>
      </c>
      <c r="B1490">
        <v>3.5356138860742599</v>
      </c>
      <c r="C1490">
        <v>1.9495497463400999</v>
      </c>
      <c r="D1490">
        <v>3.2875595855968198</v>
      </c>
      <c r="H1490">
        <v>297</v>
      </c>
      <c r="I1490">
        <v>7.0486567122847203</v>
      </c>
      <c r="J1490">
        <v>6.5714416833565403</v>
      </c>
      <c r="K1490">
        <v>5.7598856082486902</v>
      </c>
    </row>
    <row r="1491" spans="1:11" x14ac:dyDescent="0.55000000000000004">
      <c r="A1491">
        <v>297.2</v>
      </c>
      <c r="B1491">
        <v>3.61738200454915</v>
      </c>
      <c r="C1491">
        <v>1.8938193220038799</v>
      </c>
      <c r="D1491">
        <v>3.5099880907951002</v>
      </c>
      <c r="H1491">
        <v>297.2</v>
      </c>
      <c r="I1491">
        <v>5.8555774167521797</v>
      </c>
      <c r="J1491">
        <v>6.2692046171358999</v>
      </c>
      <c r="K1491">
        <v>6.0472423821711496</v>
      </c>
    </row>
    <row r="1492" spans="1:11" x14ac:dyDescent="0.55000000000000004">
      <c r="A1492">
        <v>297.39999999999998</v>
      </c>
      <c r="B1492">
        <v>3.1561019480481001</v>
      </c>
      <c r="C1492">
        <v>1.94709611461623</v>
      </c>
      <c r="D1492">
        <v>3.65019765208379</v>
      </c>
      <c r="H1492">
        <v>297.39999999999998</v>
      </c>
      <c r="I1492">
        <v>6.3444160499000004</v>
      </c>
      <c r="J1492">
        <v>6.1827145244552</v>
      </c>
      <c r="K1492">
        <v>6.0129262885877299</v>
      </c>
    </row>
    <row r="1493" spans="1:11" x14ac:dyDescent="0.55000000000000004">
      <c r="A1493">
        <v>297.60000000000002</v>
      </c>
      <c r="B1493">
        <v>3.1292614515217401</v>
      </c>
      <c r="C1493">
        <v>2.0080165906506302</v>
      </c>
      <c r="D1493">
        <v>3.4733196203026799</v>
      </c>
      <c r="H1493">
        <v>297.60000000000002</v>
      </c>
      <c r="I1493">
        <v>6.3844559937566299</v>
      </c>
      <c r="J1493">
        <v>7.0008182620259998</v>
      </c>
      <c r="K1493">
        <v>5.7801617143207498</v>
      </c>
    </row>
    <row r="1494" spans="1:11" x14ac:dyDescent="0.55000000000000004">
      <c r="A1494">
        <v>297.8</v>
      </c>
      <c r="B1494">
        <v>3.19219637966494</v>
      </c>
      <c r="C1494">
        <v>2.0471065122999299</v>
      </c>
      <c r="D1494">
        <v>3.5766148110607299</v>
      </c>
      <c r="H1494">
        <v>297.8</v>
      </c>
      <c r="I1494">
        <v>6.5268659263632003</v>
      </c>
      <c r="J1494">
        <v>6.4774030046541</v>
      </c>
      <c r="K1494">
        <v>5.8622360493302601</v>
      </c>
    </row>
    <row r="1495" spans="1:11" x14ac:dyDescent="0.55000000000000004">
      <c r="A1495">
        <v>298</v>
      </c>
      <c r="B1495">
        <v>2.99553818458884</v>
      </c>
      <c r="C1495">
        <v>1.99688321245032</v>
      </c>
      <c r="D1495">
        <v>3.50003709162932</v>
      </c>
      <c r="H1495">
        <v>298</v>
      </c>
      <c r="I1495">
        <v>7.4916608069975501</v>
      </c>
      <c r="J1495">
        <v>6.5082573955064102</v>
      </c>
      <c r="K1495">
        <v>5.8739409149855799</v>
      </c>
    </row>
    <row r="1496" spans="1:11" x14ac:dyDescent="0.55000000000000004">
      <c r="A1496">
        <v>298.2</v>
      </c>
      <c r="B1496">
        <v>3.2364236987056998</v>
      </c>
      <c r="C1496">
        <v>1.9603346501888701</v>
      </c>
      <c r="D1496">
        <v>3.4423644502911301</v>
      </c>
      <c r="H1496">
        <v>298.2</v>
      </c>
      <c r="I1496">
        <v>7.2905238298535098</v>
      </c>
      <c r="J1496">
        <v>6.8859570919769197</v>
      </c>
      <c r="K1496">
        <v>6.2869614123325697</v>
      </c>
    </row>
    <row r="1497" spans="1:11" x14ac:dyDescent="0.55000000000000004">
      <c r="A1497">
        <v>298.39999999999998</v>
      </c>
      <c r="B1497">
        <v>3.81835363385458</v>
      </c>
      <c r="C1497">
        <v>1.9472845473757701</v>
      </c>
      <c r="D1497">
        <v>3.3917681690684098</v>
      </c>
      <c r="H1497">
        <v>298.39999999999998</v>
      </c>
      <c r="I1497">
        <v>7.8258709781524098</v>
      </c>
      <c r="J1497">
        <v>6.5361307312317098</v>
      </c>
      <c r="K1497">
        <v>6.30888839558017</v>
      </c>
    </row>
    <row r="1498" spans="1:11" x14ac:dyDescent="0.55000000000000004">
      <c r="A1498">
        <v>298.60000000000002</v>
      </c>
      <c r="B1498">
        <v>3.3443829883767302</v>
      </c>
      <c r="C1498">
        <v>2.01050833904229</v>
      </c>
      <c r="D1498">
        <v>3.5864168568396302</v>
      </c>
      <c r="H1498">
        <v>298.60000000000002</v>
      </c>
      <c r="I1498">
        <v>6.60317158976087</v>
      </c>
      <c r="J1498">
        <v>6.1880844595986702</v>
      </c>
      <c r="K1498">
        <v>6.1689823309830301</v>
      </c>
    </row>
    <row r="1499" spans="1:11" x14ac:dyDescent="0.55000000000000004">
      <c r="A1499">
        <v>298.8</v>
      </c>
      <c r="B1499">
        <v>2.9812949553774599</v>
      </c>
      <c r="C1499">
        <v>1.96037053432724</v>
      </c>
      <c r="D1499">
        <v>3.3870637107851702</v>
      </c>
      <c r="H1499">
        <v>298.8</v>
      </c>
      <c r="I1499">
        <v>6.8943111235824901</v>
      </c>
      <c r="J1499">
        <v>6.3856329163592704</v>
      </c>
      <c r="K1499">
        <v>6.1067793671399402</v>
      </c>
    </row>
    <row r="1500" spans="1:11" x14ac:dyDescent="0.55000000000000004">
      <c r="A1500">
        <v>299</v>
      </c>
      <c r="B1500">
        <v>3.05939626699625</v>
      </c>
      <c r="C1500">
        <v>1.9798555923588601</v>
      </c>
      <c r="D1500">
        <v>3.62053829614235</v>
      </c>
      <c r="H1500">
        <v>299</v>
      </c>
      <c r="I1500">
        <v>7.5065455871720399</v>
      </c>
      <c r="J1500">
        <v>5.9719378132538603</v>
      </c>
      <c r="K1500">
        <v>5.7381334684467502</v>
      </c>
    </row>
    <row r="1501" spans="1:11" x14ac:dyDescent="0.55000000000000004">
      <c r="A1501">
        <v>299.2</v>
      </c>
      <c r="B1501">
        <v>3.55658966424458</v>
      </c>
      <c r="C1501">
        <v>1.8858260143440999</v>
      </c>
      <c r="D1501">
        <v>3.54065659152963</v>
      </c>
      <c r="H1501">
        <v>299.2</v>
      </c>
      <c r="I1501">
        <v>7.8906233619655604</v>
      </c>
      <c r="J1501">
        <v>6.3153685941181399</v>
      </c>
      <c r="K1501">
        <v>5.4373848662678101</v>
      </c>
    </row>
    <row r="1502" spans="1:11" x14ac:dyDescent="0.55000000000000004">
      <c r="A1502">
        <v>299.39999999999998</v>
      </c>
      <c r="B1502">
        <v>3.2651785924788701</v>
      </c>
      <c r="C1502">
        <v>2.0554744656352102</v>
      </c>
      <c r="D1502">
        <v>3.48304989387095</v>
      </c>
      <c r="H1502">
        <v>299.39999999999998</v>
      </c>
      <c r="I1502">
        <v>7.3531636256738597</v>
      </c>
      <c r="J1502">
        <v>6.6775199480052301</v>
      </c>
      <c r="K1502">
        <v>5.6892451087540099</v>
      </c>
    </row>
    <row r="1503" spans="1:11" x14ac:dyDescent="0.55000000000000004">
      <c r="A1503">
        <v>299.60000000000002</v>
      </c>
      <c r="B1503">
        <v>3.2087194272892399</v>
      </c>
      <c r="C1503">
        <v>1.98823898644672</v>
      </c>
      <c r="D1503">
        <v>3.40834336429891</v>
      </c>
      <c r="H1503">
        <v>299.60000000000002</v>
      </c>
      <c r="I1503">
        <v>6.9082688952297904</v>
      </c>
      <c r="J1503">
        <v>6.6290659196964299</v>
      </c>
      <c r="K1503">
        <v>5.8275223523512203</v>
      </c>
    </row>
    <row r="1504" spans="1:11" x14ac:dyDescent="0.55000000000000004">
      <c r="A1504">
        <v>299.8</v>
      </c>
      <c r="B1504">
        <v>3.3831309714829301</v>
      </c>
      <c r="C1504">
        <v>1.85487951830327</v>
      </c>
      <c r="D1504">
        <v>3.5941912377551901</v>
      </c>
      <c r="H1504">
        <v>299.8</v>
      </c>
      <c r="I1504">
        <v>5.8859621400951401</v>
      </c>
      <c r="J1504">
        <v>6.5881249301742999</v>
      </c>
      <c r="K1504">
        <v>5.8506704811234203</v>
      </c>
    </row>
    <row r="1505" spans="1:11" x14ac:dyDescent="0.55000000000000004">
      <c r="A1505">
        <v>300</v>
      </c>
      <c r="B1505">
        <v>3.3195199913867302</v>
      </c>
      <c r="C1505">
        <v>1.81070449107516</v>
      </c>
      <c r="D1505">
        <v>3.4734387917662901</v>
      </c>
      <c r="H1505">
        <v>300</v>
      </c>
      <c r="I1505">
        <v>6.7511798088603099</v>
      </c>
      <c r="J1505">
        <v>6.5230196201116497</v>
      </c>
      <c r="K1505">
        <v>5.8351266291353996</v>
      </c>
    </row>
    <row r="1506" spans="1:11" x14ac:dyDescent="0.55000000000000004">
      <c r="A1506">
        <v>300.2</v>
      </c>
      <c r="B1506">
        <v>2.8855981648048501</v>
      </c>
      <c r="C1506">
        <v>1.87336523081822</v>
      </c>
      <c r="D1506">
        <v>3.30003511952216</v>
      </c>
      <c r="H1506">
        <v>300.2</v>
      </c>
      <c r="I1506">
        <v>8.2139924641243596</v>
      </c>
      <c r="J1506">
        <v>6.4503560207992798</v>
      </c>
      <c r="K1506">
        <v>5.9942656570716304</v>
      </c>
    </row>
    <row r="1507" spans="1:11" x14ac:dyDescent="0.55000000000000004">
      <c r="A1507">
        <v>300.39999999999998</v>
      </c>
      <c r="B1507">
        <v>3.0466953201331801</v>
      </c>
      <c r="C1507">
        <v>2.0174852644008898</v>
      </c>
      <c r="D1507">
        <v>3.3725698204926702</v>
      </c>
      <c r="H1507">
        <v>300.39999999999998</v>
      </c>
      <c r="I1507">
        <v>7.5823672457300502</v>
      </c>
      <c r="J1507">
        <v>6.5110977841126196</v>
      </c>
      <c r="K1507">
        <v>6.1394111722511298</v>
      </c>
    </row>
    <row r="1508" spans="1:11" x14ac:dyDescent="0.55000000000000004">
      <c r="A1508">
        <v>300.60000000000002</v>
      </c>
      <c r="B1508">
        <v>3.3020815095136502</v>
      </c>
      <c r="C1508">
        <v>1.8568849524750199</v>
      </c>
      <c r="D1508">
        <v>3.18932699077321</v>
      </c>
      <c r="H1508">
        <v>300.60000000000002</v>
      </c>
      <c r="I1508">
        <v>6.8651697928170101</v>
      </c>
      <c r="J1508">
        <v>6.4833552545327997</v>
      </c>
      <c r="K1508">
        <v>6.0187148198440497</v>
      </c>
    </row>
    <row r="1509" spans="1:11" x14ac:dyDescent="0.55000000000000004">
      <c r="A1509">
        <v>300.8</v>
      </c>
      <c r="B1509">
        <v>3.1897689934614899</v>
      </c>
      <c r="C1509">
        <v>1.80365213949085</v>
      </c>
      <c r="D1509">
        <v>3.4612313962676402</v>
      </c>
      <c r="H1509">
        <v>300.8</v>
      </c>
      <c r="I1509">
        <v>5.08704006335409</v>
      </c>
      <c r="J1509">
        <v>6.51224985997223</v>
      </c>
      <c r="K1509">
        <v>5.9465595412676198</v>
      </c>
    </row>
    <row r="1510" spans="1:11" x14ac:dyDescent="0.55000000000000004">
      <c r="A1510">
        <v>301</v>
      </c>
      <c r="B1510">
        <v>3.12864890979457</v>
      </c>
      <c r="C1510">
        <v>1.82061470009903</v>
      </c>
      <c r="D1510">
        <v>3.5723013939201</v>
      </c>
      <c r="H1510">
        <v>301</v>
      </c>
      <c r="I1510">
        <v>6.0875003785643997</v>
      </c>
      <c r="J1510">
        <v>6.31619397060064</v>
      </c>
      <c r="K1510">
        <v>6.1106192946953497</v>
      </c>
    </row>
    <row r="1511" spans="1:11" x14ac:dyDescent="0.55000000000000004">
      <c r="A1511">
        <v>301.2</v>
      </c>
      <c r="B1511">
        <v>3.3085538219434398</v>
      </c>
      <c r="C1511">
        <v>1.7357306566302899</v>
      </c>
      <c r="D1511">
        <v>3.54688489036766</v>
      </c>
      <c r="H1511">
        <v>301.2</v>
      </c>
      <c r="I1511">
        <v>5.3694235872844098</v>
      </c>
      <c r="J1511">
        <v>5.9954139005136504</v>
      </c>
      <c r="K1511">
        <v>5.8557271771031303</v>
      </c>
    </row>
    <row r="1512" spans="1:11" x14ac:dyDescent="0.55000000000000004">
      <c r="A1512">
        <v>301.39999999999998</v>
      </c>
      <c r="B1512">
        <v>2.99961645473606</v>
      </c>
      <c r="C1512">
        <v>1.7673054762781299</v>
      </c>
      <c r="D1512">
        <v>3.5791015483359101</v>
      </c>
      <c r="H1512">
        <v>301.39999999999998</v>
      </c>
      <c r="I1512">
        <v>5.4951719377177799</v>
      </c>
      <c r="J1512">
        <v>6.3033967693266497</v>
      </c>
      <c r="K1512">
        <v>5.5297811758221602</v>
      </c>
    </row>
    <row r="1513" spans="1:11" x14ac:dyDescent="0.55000000000000004">
      <c r="A1513">
        <v>301.60000000000002</v>
      </c>
      <c r="B1513">
        <v>2.9652599541974198</v>
      </c>
      <c r="C1513">
        <v>2.0843333306856899</v>
      </c>
      <c r="D1513">
        <v>3.2924739191768801</v>
      </c>
      <c r="H1513">
        <v>301.60000000000002</v>
      </c>
      <c r="I1513">
        <v>5.7277569633222098</v>
      </c>
      <c r="J1513">
        <v>6.7485684726161699</v>
      </c>
      <c r="K1513">
        <v>5.9068607900380696</v>
      </c>
    </row>
    <row r="1514" spans="1:11" x14ac:dyDescent="0.55000000000000004">
      <c r="A1514">
        <v>301.8</v>
      </c>
      <c r="B1514">
        <v>3.0612230292610798</v>
      </c>
      <c r="C1514">
        <v>2.3224120745552201</v>
      </c>
      <c r="D1514">
        <v>3.4829641628777299</v>
      </c>
      <c r="H1514">
        <v>301.8</v>
      </c>
      <c r="I1514">
        <v>5.9523920510889097</v>
      </c>
      <c r="J1514">
        <v>7.7553734663011902</v>
      </c>
      <c r="K1514">
        <v>5.76500030631051</v>
      </c>
    </row>
    <row r="1515" spans="1:11" x14ac:dyDescent="0.55000000000000004">
      <c r="A1515">
        <v>302</v>
      </c>
      <c r="B1515">
        <v>3.3729409879811598</v>
      </c>
      <c r="C1515">
        <v>2.17494566075684</v>
      </c>
      <c r="D1515">
        <v>3.5641187413626998</v>
      </c>
      <c r="H1515">
        <v>302</v>
      </c>
      <c r="I1515">
        <v>5.1853538565364303</v>
      </c>
      <c r="J1515">
        <v>6.9200435068294199</v>
      </c>
      <c r="K1515">
        <v>5.8051310105073997</v>
      </c>
    </row>
    <row r="1516" spans="1:11" x14ac:dyDescent="0.55000000000000004">
      <c r="A1516">
        <v>302.2</v>
      </c>
      <c r="B1516">
        <v>3.9123006412578598</v>
      </c>
      <c r="C1516">
        <v>1.96893964952003</v>
      </c>
      <c r="D1516">
        <v>3.50785756869865</v>
      </c>
      <c r="H1516">
        <v>302.2</v>
      </c>
      <c r="I1516">
        <v>5.4297302556873701</v>
      </c>
      <c r="J1516">
        <v>6.4439802332176503</v>
      </c>
      <c r="K1516">
        <v>5.86275092316761</v>
      </c>
    </row>
    <row r="1517" spans="1:11" x14ac:dyDescent="0.55000000000000004">
      <c r="A1517">
        <v>302.39999999999998</v>
      </c>
      <c r="B1517">
        <v>3.8412883623165399</v>
      </c>
      <c r="C1517">
        <v>2.1575862837709598</v>
      </c>
      <c r="D1517">
        <v>3.57258085852565</v>
      </c>
      <c r="H1517">
        <v>302.39999999999998</v>
      </c>
      <c r="I1517">
        <v>5.1557997084433502</v>
      </c>
      <c r="J1517">
        <v>6.4837060514579798</v>
      </c>
      <c r="K1517">
        <v>6.0410265107191101</v>
      </c>
    </row>
    <row r="1518" spans="1:11" x14ac:dyDescent="0.55000000000000004">
      <c r="A1518">
        <v>302.60000000000002</v>
      </c>
      <c r="B1518">
        <v>3.7178255729452898</v>
      </c>
      <c r="C1518">
        <v>1.93564921329391</v>
      </c>
      <c r="D1518">
        <v>3.58073873785803</v>
      </c>
      <c r="H1518">
        <v>302.60000000000002</v>
      </c>
      <c r="I1518">
        <v>5.4400827650580297</v>
      </c>
      <c r="J1518">
        <v>6.61312981746305</v>
      </c>
      <c r="K1518">
        <v>5.9090305083722798</v>
      </c>
    </row>
    <row r="1519" spans="1:11" x14ac:dyDescent="0.55000000000000004">
      <c r="A1519">
        <v>302.8</v>
      </c>
      <c r="B1519">
        <v>3.9919597973154799</v>
      </c>
      <c r="C1519">
        <v>1.72331996283559</v>
      </c>
      <c r="D1519">
        <v>3.36303099622056</v>
      </c>
      <c r="H1519">
        <v>302.8</v>
      </c>
      <c r="I1519">
        <v>5.3834028624635399</v>
      </c>
      <c r="J1519">
        <v>6.3161495125245199</v>
      </c>
      <c r="K1519">
        <v>5.5480095956303597</v>
      </c>
    </row>
    <row r="1520" spans="1:11" x14ac:dyDescent="0.55000000000000004">
      <c r="A1520">
        <v>303</v>
      </c>
      <c r="B1520">
        <v>3.6653324856942602</v>
      </c>
      <c r="C1520">
        <v>1.9138827583903399</v>
      </c>
      <c r="D1520">
        <v>3.6622828874106799</v>
      </c>
      <c r="H1520">
        <v>303</v>
      </c>
      <c r="I1520">
        <v>4.8333795608807799</v>
      </c>
      <c r="J1520">
        <v>7.0006311041905898</v>
      </c>
      <c r="K1520">
        <v>5.6164612150560602</v>
      </c>
    </row>
    <row r="1521" spans="1:11" x14ac:dyDescent="0.55000000000000004">
      <c r="A1521">
        <v>303.2</v>
      </c>
      <c r="B1521">
        <v>3.17447680381657</v>
      </c>
      <c r="C1521">
        <v>2.0627060239683002</v>
      </c>
      <c r="D1521">
        <v>3.6848035233165102</v>
      </c>
      <c r="H1521">
        <v>303.2</v>
      </c>
      <c r="I1521">
        <v>5.2752264438238496</v>
      </c>
      <c r="J1521">
        <v>5.7454223254701597</v>
      </c>
      <c r="K1521">
        <v>6.0899509750195104</v>
      </c>
    </row>
    <row r="1522" spans="1:11" x14ac:dyDescent="0.55000000000000004">
      <c r="A1522">
        <v>303.39999999999998</v>
      </c>
      <c r="B1522">
        <v>3.3465101326876998</v>
      </c>
      <c r="C1522">
        <v>1.84264497579255</v>
      </c>
      <c r="D1522">
        <v>3.3525652374629602</v>
      </c>
      <c r="H1522">
        <v>303.39999999999998</v>
      </c>
      <c r="I1522">
        <v>5.1239570697150896</v>
      </c>
      <c r="J1522">
        <v>6.2015150440256299</v>
      </c>
      <c r="K1522">
        <v>6.1096463153037401</v>
      </c>
    </row>
    <row r="1523" spans="1:11" x14ac:dyDescent="0.55000000000000004">
      <c r="A1523">
        <v>303.60000000000002</v>
      </c>
      <c r="B1523">
        <v>3.1043705520456801</v>
      </c>
      <c r="C1523">
        <v>1.9203767014761599</v>
      </c>
      <c r="D1523">
        <v>3.58171208941204</v>
      </c>
      <c r="H1523">
        <v>303.60000000000002</v>
      </c>
      <c r="I1523">
        <v>5.5353696314054002</v>
      </c>
      <c r="J1523">
        <v>6.0028847254019899</v>
      </c>
      <c r="K1523">
        <v>6.0354355092869101</v>
      </c>
    </row>
    <row r="1524" spans="1:11" x14ac:dyDescent="0.55000000000000004">
      <c r="A1524">
        <v>303.8</v>
      </c>
      <c r="B1524">
        <v>3.2562661305377101</v>
      </c>
      <c r="C1524">
        <v>1.6888301375949699</v>
      </c>
      <c r="D1524">
        <v>3.5381514475701601</v>
      </c>
      <c r="H1524">
        <v>303.8</v>
      </c>
      <c r="I1524">
        <v>5.31652582080401</v>
      </c>
      <c r="J1524">
        <v>5.8834447565096299</v>
      </c>
      <c r="K1524">
        <v>5.8399458321866797</v>
      </c>
    </row>
    <row r="1525" spans="1:11" x14ac:dyDescent="0.55000000000000004">
      <c r="A1525">
        <v>304</v>
      </c>
      <c r="B1525">
        <v>3.2439445368386601</v>
      </c>
      <c r="C1525">
        <v>1.8430688121223699</v>
      </c>
      <c r="D1525">
        <v>3.3847679118243201</v>
      </c>
      <c r="H1525">
        <v>304</v>
      </c>
      <c r="I1525">
        <v>5.1576069763784202</v>
      </c>
      <c r="J1525">
        <v>5.5740810947117696</v>
      </c>
      <c r="K1525">
        <v>6.5870266820571697</v>
      </c>
    </row>
    <row r="1526" spans="1:11" x14ac:dyDescent="0.55000000000000004">
      <c r="A1526">
        <v>304.2</v>
      </c>
      <c r="B1526">
        <v>3.5046080195002198</v>
      </c>
      <c r="C1526">
        <v>1.85896532614841</v>
      </c>
      <c r="D1526">
        <v>3.25534906701452</v>
      </c>
      <c r="H1526">
        <v>304.2</v>
      </c>
      <c r="I1526">
        <v>4.88240200981899</v>
      </c>
      <c r="J1526">
        <v>5.7566546285582101</v>
      </c>
      <c r="K1526">
        <v>6.0827473052256504</v>
      </c>
    </row>
    <row r="1527" spans="1:11" x14ac:dyDescent="0.55000000000000004">
      <c r="A1527">
        <v>304.39999999999998</v>
      </c>
      <c r="B1527">
        <v>3.4168980913600402</v>
      </c>
      <c r="C1527">
        <v>1.85456394152824</v>
      </c>
      <c r="D1527">
        <v>3.10436513944946</v>
      </c>
      <c r="H1527">
        <v>304.39999999999998</v>
      </c>
      <c r="I1527">
        <v>4.7410360308595099</v>
      </c>
      <c r="J1527">
        <v>6.0897761850390104</v>
      </c>
      <c r="K1527">
        <v>5.9759221856967697</v>
      </c>
    </row>
    <row r="1528" spans="1:11" x14ac:dyDescent="0.55000000000000004">
      <c r="A1528">
        <v>304.60000000000002</v>
      </c>
      <c r="B1528">
        <v>3.2802463248790099</v>
      </c>
      <c r="C1528">
        <v>1.8881227636207101</v>
      </c>
      <c r="D1528">
        <v>3.4545323035357298</v>
      </c>
      <c r="H1528">
        <v>304.60000000000002</v>
      </c>
      <c r="I1528">
        <v>4.91053244321294</v>
      </c>
      <c r="J1528">
        <v>5.9083336114553404</v>
      </c>
      <c r="K1528">
        <v>6.2725417698221397</v>
      </c>
    </row>
    <row r="1529" spans="1:11" x14ac:dyDescent="0.55000000000000004">
      <c r="A1529">
        <v>304.8</v>
      </c>
      <c r="B1529">
        <v>3.3727786938512998</v>
      </c>
      <c r="C1529">
        <v>1.9356895504566101</v>
      </c>
      <c r="D1529">
        <v>3.1185041664624502</v>
      </c>
      <c r="H1529">
        <v>304.8</v>
      </c>
      <c r="I1529">
        <v>5.219931203392</v>
      </c>
      <c r="J1529">
        <v>5.86154949070451</v>
      </c>
      <c r="K1529">
        <v>6.2274612568854097</v>
      </c>
    </row>
    <row r="1530" spans="1:11" x14ac:dyDescent="0.55000000000000004">
      <c r="A1530">
        <v>305</v>
      </c>
      <c r="B1530">
        <v>3.4301254021833301</v>
      </c>
      <c r="C1530">
        <v>1.8864759369231601</v>
      </c>
      <c r="D1530">
        <v>3.4001641075173801</v>
      </c>
      <c r="H1530">
        <v>305</v>
      </c>
      <c r="I1530">
        <v>5.9833566687921103</v>
      </c>
      <c r="J1530">
        <v>5.8801556631122498</v>
      </c>
      <c r="K1530">
        <v>6.1738714159065404</v>
      </c>
    </row>
    <row r="1531" spans="1:11" x14ac:dyDescent="0.55000000000000004">
      <c r="A1531">
        <v>305.2</v>
      </c>
      <c r="B1531">
        <v>3.2400556055022798</v>
      </c>
      <c r="C1531">
        <v>2.1015986100529398</v>
      </c>
      <c r="D1531">
        <v>3.41838272888383</v>
      </c>
      <c r="H1531">
        <v>305.2</v>
      </c>
      <c r="I1531">
        <v>5.0217963301142197</v>
      </c>
      <c r="J1531">
        <v>5.7543428308516802</v>
      </c>
      <c r="K1531">
        <v>6.1379047231477903</v>
      </c>
    </row>
    <row r="1532" spans="1:11" x14ac:dyDescent="0.55000000000000004">
      <c r="A1532">
        <v>305.39999999999998</v>
      </c>
      <c r="B1532">
        <v>3.4875550692002899</v>
      </c>
      <c r="C1532">
        <v>1.89914416194035</v>
      </c>
      <c r="D1532">
        <v>3.2866407801433102</v>
      </c>
      <c r="H1532">
        <v>305.39999999999998</v>
      </c>
      <c r="I1532">
        <v>5.1009108184499201</v>
      </c>
      <c r="J1532">
        <v>5.5920262524200002</v>
      </c>
      <c r="K1532">
        <v>6.4236444867504003</v>
      </c>
    </row>
    <row r="1533" spans="1:11" x14ac:dyDescent="0.55000000000000004">
      <c r="A1533">
        <v>305.60000000000002</v>
      </c>
      <c r="B1533">
        <v>3.6381014812143602</v>
      </c>
      <c r="C1533">
        <v>2.0013572545489899</v>
      </c>
      <c r="D1533">
        <v>3.3498830468026699</v>
      </c>
      <c r="H1533">
        <v>305.60000000000002</v>
      </c>
      <c r="I1533">
        <v>5.2878525223075297</v>
      </c>
      <c r="J1533">
        <v>6.64227874148105</v>
      </c>
      <c r="K1533">
        <v>6.0442405401594401</v>
      </c>
    </row>
    <row r="1534" spans="1:11" x14ac:dyDescent="0.55000000000000004">
      <c r="A1534">
        <v>305.8</v>
      </c>
      <c r="B1534">
        <v>3.559021933306</v>
      </c>
      <c r="C1534">
        <v>2.0273204278297099</v>
      </c>
      <c r="D1534">
        <v>3.1762653416125799</v>
      </c>
      <c r="H1534">
        <v>305.8</v>
      </c>
      <c r="I1534">
        <v>5.70534900999857</v>
      </c>
      <c r="J1534">
        <v>6.4474887564213903</v>
      </c>
      <c r="K1534">
        <v>6.2327164118891103</v>
      </c>
    </row>
    <row r="1535" spans="1:11" x14ac:dyDescent="0.55000000000000004">
      <c r="A1535">
        <v>306</v>
      </c>
      <c r="B1535">
        <v>3.78651003559155</v>
      </c>
      <c r="C1535">
        <v>1.9545570033633399</v>
      </c>
      <c r="D1535">
        <v>3.01824822990159</v>
      </c>
      <c r="H1535">
        <v>306</v>
      </c>
      <c r="I1535">
        <v>5.3872705052214203</v>
      </c>
      <c r="J1535">
        <v>6.1117088118323801</v>
      </c>
      <c r="K1535">
        <v>5.95632637044063</v>
      </c>
    </row>
    <row r="1536" spans="1:11" x14ac:dyDescent="0.55000000000000004">
      <c r="A1536">
        <v>306.2</v>
      </c>
      <c r="B1536">
        <v>3.5732298303487098</v>
      </c>
      <c r="C1536">
        <v>2.03473428552268</v>
      </c>
      <c r="D1536">
        <v>3.3121308241746701</v>
      </c>
      <c r="H1536">
        <v>306.2</v>
      </c>
      <c r="I1536">
        <v>4.52300278600711</v>
      </c>
      <c r="J1536">
        <v>6.2896068724776004</v>
      </c>
      <c r="K1536">
        <v>6.2093846213472199</v>
      </c>
    </row>
    <row r="1537" spans="1:11" x14ac:dyDescent="0.55000000000000004">
      <c r="A1537">
        <v>306.39999999999998</v>
      </c>
      <c r="B1537">
        <v>3.36921521529711</v>
      </c>
      <c r="C1537">
        <v>1.9157432276234401</v>
      </c>
      <c r="D1537">
        <v>3.0750934847353601</v>
      </c>
      <c r="H1537">
        <v>306.39999999999998</v>
      </c>
      <c r="I1537">
        <v>4.97495897563679</v>
      </c>
      <c r="J1537">
        <v>6.0612436475154299</v>
      </c>
      <c r="K1537">
        <v>5.85515704676759</v>
      </c>
    </row>
    <row r="1538" spans="1:11" x14ac:dyDescent="0.55000000000000004">
      <c r="A1538">
        <v>306.60000000000002</v>
      </c>
      <c r="B1538">
        <v>3.4379397289667599</v>
      </c>
      <c r="C1538">
        <v>1.8070642793420999</v>
      </c>
      <c r="D1538">
        <v>3.1704876768757599</v>
      </c>
      <c r="H1538">
        <v>306.60000000000002</v>
      </c>
      <c r="I1538">
        <v>5.4053451058397499</v>
      </c>
      <c r="J1538">
        <v>5.9932805669658498</v>
      </c>
      <c r="K1538">
        <v>6.2002970566522704</v>
      </c>
    </row>
    <row r="1539" spans="1:11" x14ac:dyDescent="0.55000000000000004">
      <c r="A1539">
        <v>306.8</v>
      </c>
      <c r="B1539">
        <v>3.5298131300073501</v>
      </c>
      <c r="C1539">
        <v>1.72460663968747</v>
      </c>
      <c r="D1539">
        <v>3.1469005984868201</v>
      </c>
      <c r="H1539">
        <v>306.8</v>
      </c>
      <c r="I1539">
        <v>5.0802411086720998</v>
      </c>
      <c r="J1539">
        <v>5.8555881894957498</v>
      </c>
      <c r="K1539">
        <v>5.7590050119244296</v>
      </c>
    </row>
    <row r="1540" spans="1:11" x14ac:dyDescent="0.55000000000000004">
      <c r="A1540">
        <v>307</v>
      </c>
      <c r="B1540">
        <v>3.3214266396524401</v>
      </c>
      <c r="C1540">
        <v>1.97734770328077</v>
      </c>
      <c r="D1540">
        <v>3.5349037963275101</v>
      </c>
      <c r="H1540">
        <v>307</v>
      </c>
      <c r="I1540">
        <v>4.98436713827103</v>
      </c>
      <c r="J1540">
        <v>5.9948519042504103</v>
      </c>
      <c r="K1540">
        <v>5.9127617771603402</v>
      </c>
    </row>
    <row r="1541" spans="1:11" x14ac:dyDescent="0.55000000000000004">
      <c r="A1541">
        <v>307.2</v>
      </c>
      <c r="B1541">
        <v>3.4216443040054099</v>
      </c>
      <c r="C1541">
        <v>1.89466472142256</v>
      </c>
      <c r="D1541">
        <v>3.5758688286539999</v>
      </c>
      <c r="H1541">
        <v>307.2</v>
      </c>
      <c r="I1541">
        <v>5.1085485467281098</v>
      </c>
      <c r="J1541">
        <v>6.5937323712667801</v>
      </c>
      <c r="K1541">
        <v>5.7535059961506096</v>
      </c>
    </row>
    <row r="1542" spans="1:11" x14ac:dyDescent="0.55000000000000004">
      <c r="A1542">
        <v>307.39999999999998</v>
      </c>
      <c r="B1542">
        <v>3.3548992328935099</v>
      </c>
      <c r="C1542">
        <v>1.9518647940041001</v>
      </c>
      <c r="D1542">
        <v>3.6263606660385199</v>
      </c>
      <c r="H1542">
        <v>307.39999999999998</v>
      </c>
      <c r="I1542">
        <v>5.4699329153576803</v>
      </c>
      <c r="J1542">
        <v>5.8898648786438796</v>
      </c>
      <c r="K1542">
        <v>5.6501295082468701</v>
      </c>
    </row>
    <row r="1543" spans="1:11" x14ac:dyDescent="0.55000000000000004">
      <c r="A1543">
        <v>307.60000000000002</v>
      </c>
      <c r="B1543">
        <v>3.39431529417238</v>
      </c>
      <c r="C1543">
        <v>2.0185179586182902</v>
      </c>
      <c r="D1543">
        <v>3.6463061050182799</v>
      </c>
      <c r="H1543">
        <v>307.60000000000002</v>
      </c>
      <c r="I1543">
        <v>5.14684222302661</v>
      </c>
      <c r="J1543">
        <v>6.2978231006973804</v>
      </c>
      <c r="K1543">
        <v>5.8965737107679104</v>
      </c>
    </row>
    <row r="1544" spans="1:11" x14ac:dyDescent="0.55000000000000004">
      <c r="A1544">
        <v>307.8</v>
      </c>
      <c r="B1544">
        <v>3.5517492668005799</v>
      </c>
      <c r="C1544">
        <v>1.90817085931941</v>
      </c>
      <c r="D1544">
        <v>3.5541883991044898</v>
      </c>
      <c r="H1544">
        <v>307.8</v>
      </c>
      <c r="I1544">
        <v>5.2017143449536096</v>
      </c>
      <c r="J1544">
        <v>5.9453747490585904</v>
      </c>
      <c r="K1544">
        <v>6.0733548681144001</v>
      </c>
    </row>
    <row r="1545" spans="1:11" x14ac:dyDescent="0.55000000000000004">
      <c r="A1545">
        <v>308</v>
      </c>
      <c r="B1545">
        <v>3.7072216665805202</v>
      </c>
      <c r="C1545">
        <v>1.9571814082274599</v>
      </c>
      <c r="D1545">
        <v>3.7769851467425499</v>
      </c>
      <c r="H1545">
        <v>308</v>
      </c>
      <c r="I1545">
        <v>5.2801923759445497</v>
      </c>
      <c r="J1545">
        <v>6.1311659103078098</v>
      </c>
      <c r="K1545">
        <v>6.1158429741429803</v>
      </c>
    </row>
    <row r="1546" spans="1:11" x14ac:dyDescent="0.55000000000000004">
      <c r="A1546">
        <v>308.2</v>
      </c>
      <c r="B1546">
        <v>3.6356899080042901</v>
      </c>
      <c r="C1546">
        <v>1.89311797834013</v>
      </c>
      <c r="D1546">
        <v>3.7021870035596298</v>
      </c>
      <c r="H1546">
        <v>308.2</v>
      </c>
      <c r="I1546">
        <v>4.6077949932744602</v>
      </c>
      <c r="J1546">
        <v>6.0143211716058502</v>
      </c>
      <c r="K1546">
        <v>5.7624984501137604</v>
      </c>
    </row>
    <row r="1547" spans="1:11" x14ac:dyDescent="0.55000000000000004">
      <c r="A1547">
        <v>308.39999999999998</v>
      </c>
      <c r="B1547">
        <v>3.5684691297983502</v>
      </c>
      <c r="C1547">
        <v>1.88066160925236</v>
      </c>
      <c r="D1547">
        <v>3.7248922701267202</v>
      </c>
      <c r="H1547">
        <v>308.39999999999998</v>
      </c>
      <c r="I1547">
        <v>4.8086014755829698</v>
      </c>
      <c r="J1547">
        <v>6.2119543336934502</v>
      </c>
      <c r="K1547">
        <v>5.8125360773774002</v>
      </c>
    </row>
    <row r="1548" spans="1:11" x14ac:dyDescent="0.55000000000000004">
      <c r="A1548">
        <v>308.60000000000002</v>
      </c>
      <c r="B1548">
        <v>3.78623189472802</v>
      </c>
      <c r="C1548">
        <v>1.70447537842666</v>
      </c>
      <c r="D1548">
        <v>3.6615780465959702</v>
      </c>
      <c r="H1548">
        <v>308.60000000000002</v>
      </c>
      <c r="I1548">
        <v>4.7455523905691201</v>
      </c>
      <c r="J1548">
        <v>6.1806722150020601</v>
      </c>
      <c r="K1548">
        <v>5.7523659917711498</v>
      </c>
    </row>
    <row r="1549" spans="1:11" x14ac:dyDescent="0.55000000000000004">
      <c r="A1549">
        <v>308.8</v>
      </c>
      <c r="B1549">
        <v>3.8143460018837199</v>
      </c>
      <c r="C1549">
        <v>1.7944051041209701</v>
      </c>
      <c r="D1549">
        <v>3.6211966072069801</v>
      </c>
      <c r="H1549">
        <v>308.8</v>
      </c>
      <c r="I1549">
        <v>5.1944849555274502</v>
      </c>
      <c r="J1549">
        <v>6.1519429908004204</v>
      </c>
      <c r="K1549">
        <v>6.0384690639813297</v>
      </c>
    </row>
    <row r="1550" spans="1:11" x14ac:dyDescent="0.55000000000000004">
      <c r="A1550">
        <v>309</v>
      </c>
      <c r="B1550">
        <v>3.9869202834870401</v>
      </c>
      <c r="C1550">
        <v>1.7667798820456899</v>
      </c>
      <c r="D1550">
        <v>3.8117944687327499</v>
      </c>
      <c r="H1550">
        <v>309</v>
      </c>
      <c r="I1550">
        <v>4.2887005525613802</v>
      </c>
      <c r="J1550">
        <v>5.85861005193546</v>
      </c>
      <c r="K1550">
        <v>6.2273617403320198</v>
      </c>
    </row>
    <row r="1551" spans="1:11" x14ac:dyDescent="0.55000000000000004">
      <c r="A1551">
        <v>309.2</v>
      </c>
      <c r="B1551">
        <v>3.6382265740392601</v>
      </c>
      <c r="C1551">
        <v>1.7626151927999401</v>
      </c>
      <c r="D1551">
        <v>3.71011288968496</v>
      </c>
      <c r="H1551">
        <v>309.2</v>
      </c>
      <c r="I1551">
        <v>5.0980942196085097</v>
      </c>
      <c r="J1551">
        <v>6.0375694290269601</v>
      </c>
      <c r="K1551">
        <v>5.7757149082892001</v>
      </c>
    </row>
    <row r="1552" spans="1:11" x14ac:dyDescent="0.55000000000000004">
      <c r="A1552">
        <v>309.39999999999998</v>
      </c>
      <c r="B1552">
        <v>3.67549604490834</v>
      </c>
      <c r="C1552">
        <v>1.7398919441251199</v>
      </c>
      <c r="D1552">
        <v>3.4574259167219399</v>
      </c>
      <c r="H1552">
        <v>309.39999999999998</v>
      </c>
      <c r="I1552">
        <v>4.5405917564311098</v>
      </c>
      <c r="J1552">
        <v>6.0902187196632998</v>
      </c>
      <c r="K1552">
        <v>5.34824184123541</v>
      </c>
    </row>
    <row r="1553" spans="1:11" x14ac:dyDescent="0.55000000000000004">
      <c r="A1553">
        <v>309.60000000000002</v>
      </c>
      <c r="B1553">
        <v>3.6812699449189101</v>
      </c>
      <c r="C1553">
        <v>2.0180622764066598</v>
      </c>
      <c r="D1553">
        <v>3.55175520537512</v>
      </c>
      <c r="H1553">
        <v>309.60000000000002</v>
      </c>
      <c r="I1553">
        <v>5.14282992470417</v>
      </c>
      <c r="J1553">
        <v>6.1092589278467502</v>
      </c>
      <c r="K1553">
        <v>5.6057615623068902</v>
      </c>
    </row>
    <row r="1554" spans="1:11" x14ac:dyDescent="0.55000000000000004">
      <c r="A1554">
        <v>309.8</v>
      </c>
      <c r="B1554">
        <v>3.7754082481914999</v>
      </c>
      <c r="C1554">
        <v>1.8418603041114801</v>
      </c>
      <c r="D1554">
        <v>3.5672386639119198</v>
      </c>
      <c r="H1554">
        <v>309.8</v>
      </c>
      <c r="I1554">
        <v>5.7466625283878798</v>
      </c>
      <c r="J1554">
        <v>6.3411642778680397</v>
      </c>
      <c r="K1554">
        <v>5.2970648317164297</v>
      </c>
    </row>
    <row r="1555" spans="1:11" x14ac:dyDescent="0.55000000000000004">
      <c r="A1555">
        <v>310</v>
      </c>
      <c r="B1555">
        <v>3.60805912459666</v>
      </c>
      <c r="C1555">
        <v>1.8695626016842599</v>
      </c>
      <c r="D1555">
        <v>3.4549472485805102</v>
      </c>
      <c r="H1555">
        <v>310</v>
      </c>
      <c r="I1555">
        <v>4.7258973047740804</v>
      </c>
      <c r="J1555">
        <v>5.47545180624609</v>
      </c>
      <c r="K1555">
        <v>5.7128374390315999</v>
      </c>
    </row>
    <row r="1556" spans="1:11" x14ac:dyDescent="0.55000000000000004">
      <c r="A1556">
        <v>310.2</v>
      </c>
      <c r="B1556">
        <v>3.4414681248422498</v>
      </c>
      <c r="C1556">
        <v>1.69997736826904</v>
      </c>
      <c r="D1556">
        <v>3.5199331691196698</v>
      </c>
      <c r="H1556">
        <v>310.2</v>
      </c>
      <c r="I1556">
        <v>5.0148267970237903</v>
      </c>
      <c r="J1556">
        <v>6.0581641036298102</v>
      </c>
      <c r="K1556">
        <v>5.4385695754398702</v>
      </c>
    </row>
    <row r="1557" spans="1:11" x14ac:dyDescent="0.55000000000000004">
      <c r="A1557">
        <v>310.39999999999998</v>
      </c>
      <c r="B1557">
        <v>3.4359649324761099</v>
      </c>
      <c r="C1557">
        <v>1.8058493699342699</v>
      </c>
      <c r="D1557">
        <v>3.3320421068769601</v>
      </c>
      <c r="H1557">
        <v>310.39999999999998</v>
      </c>
      <c r="I1557">
        <v>4.7403024717506996</v>
      </c>
      <c r="J1557">
        <v>6.1194548830019597</v>
      </c>
      <c r="K1557">
        <v>5.57567413388049</v>
      </c>
    </row>
    <row r="1558" spans="1:11" x14ac:dyDescent="0.55000000000000004">
      <c r="A1558">
        <v>310.60000000000002</v>
      </c>
      <c r="B1558">
        <v>3.4047554188307401</v>
      </c>
      <c r="C1558">
        <v>1.7604081878873601</v>
      </c>
      <c r="D1558">
        <v>3.3081931608156898</v>
      </c>
      <c r="H1558">
        <v>310.60000000000002</v>
      </c>
      <c r="I1558">
        <v>5.0330676799723397</v>
      </c>
      <c r="J1558">
        <v>5.8533943477306396</v>
      </c>
      <c r="K1558">
        <v>5.59035766638201</v>
      </c>
    </row>
    <row r="1559" spans="1:11" x14ac:dyDescent="0.55000000000000004">
      <c r="A1559">
        <v>310.8</v>
      </c>
      <c r="B1559">
        <v>3.1968725086910998</v>
      </c>
      <c r="C1559">
        <v>1.7138828485851501</v>
      </c>
      <c r="D1559">
        <v>3.5148078700604501</v>
      </c>
      <c r="H1559">
        <v>310.8</v>
      </c>
      <c r="I1559">
        <v>5.1049895330649004</v>
      </c>
      <c r="J1559">
        <v>6.4757753253261399</v>
      </c>
      <c r="K1559">
        <v>5.57444001600512</v>
      </c>
    </row>
    <row r="1560" spans="1:11" x14ac:dyDescent="0.55000000000000004">
      <c r="A1560">
        <v>311</v>
      </c>
      <c r="B1560">
        <v>3.2729311242468802</v>
      </c>
      <c r="C1560">
        <v>1.7418304720230799</v>
      </c>
      <c r="D1560">
        <v>3.3698847573252002</v>
      </c>
      <c r="H1560">
        <v>311</v>
      </c>
      <c r="I1560">
        <v>5.3297990080375897</v>
      </c>
      <c r="J1560">
        <v>5.8238140637986699</v>
      </c>
      <c r="K1560">
        <v>5.7295387394936403</v>
      </c>
    </row>
    <row r="1561" spans="1:11" x14ac:dyDescent="0.55000000000000004">
      <c r="A1561">
        <v>311.2</v>
      </c>
      <c r="B1561">
        <v>3.1101115878232801</v>
      </c>
      <c r="C1561">
        <v>1.76146930248455</v>
      </c>
      <c r="D1561">
        <v>3.41338847832882</v>
      </c>
      <c r="H1561">
        <v>311.2</v>
      </c>
      <c r="I1561">
        <v>5.28047006239533</v>
      </c>
      <c r="J1561">
        <v>6.6237927613869703</v>
      </c>
      <c r="K1561">
        <v>5.94310564325135</v>
      </c>
    </row>
    <row r="1562" spans="1:11" x14ac:dyDescent="0.55000000000000004">
      <c r="A1562">
        <v>311.39999999999998</v>
      </c>
      <c r="B1562">
        <v>3.4945413219576</v>
      </c>
      <c r="C1562">
        <v>1.7453579615436501</v>
      </c>
      <c r="D1562">
        <v>3.4384252455428799</v>
      </c>
      <c r="H1562">
        <v>311.39999999999998</v>
      </c>
      <c r="I1562">
        <v>5.9913982337549898</v>
      </c>
      <c r="J1562">
        <v>6.5084256207100202</v>
      </c>
      <c r="K1562">
        <v>5.4712274583149503</v>
      </c>
    </row>
    <row r="1563" spans="1:11" x14ac:dyDescent="0.55000000000000004">
      <c r="A1563">
        <v>311.60000000000002</v>
      </c>
      <c r="B1563">
        <v>3.3496459616149901</v>
      </c>
      <c r="C1563">
        <v>1.77870360212639</v>
      </c>
      <c r="D1563">
        <v>3.0514189147670399</v>
      </c>
      <c r="H1563">
        <v>311.60000000000002</v>
      </c>
      <c r="I1563">
        <v>5.5641005364064</v>
      </c>
      <c r="J1563">
        <v>7.0624589875473998</v>
      </c>
      <c r="K1563">
        <v>5.7154788791364499</v>
      </c>
    </row>
    <row r="1564" spans="1:11" x14ac:dyDescent="0.55000000000000004">
      <c r="A1564">
        <v>311.8</v>
      </c>
      <c r="B1564">
        <v>3.4790949344128599</v>
      </c>
      <c r="C1564">
        <v>1.6872396251005299</v>
      </c>
      <c r="D1564">
        <v>3.0683015903578998</v>
      </c>
      <c r="H1564">
        <v>311.8</v>
      </c>
      <c r="I1564">
        <v>5.1700338910427499</v>
      </c>
      <c r="J1564">
        <v>6.7342188735395698</v>
      </c>
      <c r="K1564">
        <v>5.7718586771036096</v>
      </c>
    </row>
    <row r="1565" spans="1:11" x14ac:dyDescent="0.55000000000000004">
      <c r="A1565">
        <v>312</v>
      </c>
      <c r="B1565">
        <v>3.5115984241943901</v>
      </c>
      <c r="C1565">
        <v>1.82690111489069</v>
      </c>
      <c r="D1565">
        <v>3.1614141830340601</v>
      </c>
      <c r="H1565">
        <v>312</v>
      </c>
      <c r="I1565">
        <v>4.8644377518166504</v>
      </c>
      <c r="J1565">
        <v>6.7330951694806398</v>
      </c>
      <c r="K1565">
        <v>5.5251972135702703</v>
      </c>
    </row>
    <row r="1566" spans="1:11" x14ac:dyDescent="0.55000000000000004">
      <c r="A1566">
        <v>312.2</v>
      </c>
      <c r="B1566">
        <v>3.2343367950875499</v>
      </c>
      <c r="C1566">
        <v>1.75302515167718</v>
      </c>
      <c r="D1566">
        <v>3.1992403902996598</v>
      </c>
      <c r="H1566">
        <v>312.2</v>
      </c>
      <c r="I1566">
        <v>4.7733966691116603</v>
      </c>
      <c r="J1566">
        <v>6.4773207071410104</v>
      </c>
      <c r="K1566">
        <v>6.0134576943998903</v>
      </c>
    </row>
    <row r="1567" spans="1:11" x14ac:dyDescent="0.55000000000000004">
      <c r="A1567">
        <v>312.39999999999998</v>
      </c>
      <c r="B1567">
        <v>3.2303728930037101</v>
      </c>
      <c r="C1567">
        <v>1.7320088584779501</v>
      </c>
      <c r="D1567">
        <v>3.45209440386347</v>
      </c>
      <c r="H1567">
        <v>312.39999999999998</v>
      </c>
      <c r="I1567">
        <v>4.9173777845130697</v>
      </c>
      <c r="J1567">
        <v>6.6507478019441804</v>
      </c>
      <c r="K1567">
        <v>5.9841131058028596</v>
      </c>
    </row>
    <row r="1568" spans="1:11" x14ac:dyDescent="0.55000000000000004">
      <c r="A1568">
        <v>312.60000000000002</v>
      </c>
      <c r="B1568">
        <v>3.4381847757509401</v>
      </c>
      <c r="C1568">
        <v>1.91662072639996</v>
      </c>
      <c r="D1568">
        <v>3.5175847536949698</v>
      </c>
      <c r="H1568">
        <v>312.60000000000002</v>
      </c>
      <c r="I1568">
        <v>4.6546185836844698</v>
      </c>
      <c r="J1568">
        <v>6.5978816766997603</v>
      </c>
      <c r="K1568">
        <v>5.89722259943761</v>
      </c>
    </row>
    <row r="1569" spans="1:11" x14ac:dyDescent="0.55000000000000004">
      <c r="A1569">
        <v>312.8</v>
      </c>
      <c r="B1569">
        <v>3.59556595702621</v>
      </c>
      <c r="C1569">
        <v>1.8810839233327299</v>
      </c>
      <c r="D1569">
        <v>3.6483050310893201</v>
      </c>
      <c r="H1569">
        <v>312.8</v>
      </c>
      <c r="I1569">
        <v>4.6173428077431904</v>
      </c>
      <c r="J1569">
        <v>6.4986445513288702</v>
      </c>
      <c r="K1569">
        <v>6.0571495568874099</v>
      </c>
    </row>
    <row r="1570" spans="1:11" x14ac:dyDescent="0.55000000000000004">
      <c r="A1570">
        <v>313</v>
      </c>
      <c r="B1570">
        <v>3.5923070664105299</v>
      </c>
      <c r="C1570">
        <v>1.7574598438039899</v>
      </c>
      <c r="D1570">
        <v>3.5507145700550198</v>
      </c>
      <c r="H1570">
        <v>313</v>
      </c>
      <c r="I1570">
        <v>4.7839651727657504</v>
      </c>
      <c r="J1570">
        <v>6.3531585082989004</v>
      </c>
      <c r="K1570">
        <v>5.9689911207745503</v>
      </c>
    </row>
    <row r="1571" spans="1:11" x14ac:dyDescent="0.55000000000000004">
      <c r="A1571">
        <v>313.2</v>
      </c>
      <c r="B1571">
        <v>3.76771171110359</v>
      </c>
      <c r="C1571">
        <v>1.79465333470334</v>
      </c>
      <c r="D1571">
        <v>3.5335099385187201</v>
      </c>
      <c r="H1571">
        <v>313.2</v>
      </c>
      <c r="I1571">
        <v>4.8007919537843504</v>
      </c>
      <c r="J1571">
        <v>6.7387339747417503</v>
      </c>
      <c r="K1571">
        <v>5.4983304060746097</v>
      </c>
    </row>
    <row r="1572" spans="1:11" x14ac:dyDescent="0.55000000000000004">
      <c r="A1572">
        <v>313.39999999999998</v>
      </c>
      <c r="B1572">
        <v>3.3681125126181701</v>
      </c>
      <c r="C1572">
        <v>1.8659490523309701</v>
      </c>
      <c r="D1572">
        <v>3.6148353330413299</v>
      </c>
      <c r="H1572">
        <v>313.39999999999998</v>
      </c>
      <c r="I1572">
        <v>5.0707610381236101</v>
      </c>
      <c r="J1572">
        <v>6.2631693085642199</v>
      </c>
      <c r="K1572">
        <v>5.8748893102365098</v>
      </c>
    </row>
    <row r="1573" spans="1:11" x14ac:dyDescent="0.55000000000000004">
      <c r="A1573">
        <v>313.60000000000002</v>
      </c>
      <c r="B1573">
        <v>3.2348392315429999</v>
      </c>
      <c r="C1573">
        <v>1.82945811414214</v>
      </c>
      <c r="D1573">
        <v>3.4604930296808298</v>
      </c>
      <c r="H1573">
        <v>313.60000000000002</v>
      </c>
      <c r="I1573">
        <v>4.58677129323116</v>
      </c>
      <c r="J1573">
        <v>6.2524632199739498</v>
      </c>
      <c r="K1573">
        <v>5.6907478662468796</v>
      </c>
    </row>
    <row r="1574" spans="1:11" x14ac:dyDescent="0.55000000000000004">
      <c r="A1574">
        <v>313.8</v>
      </c>
      <c r="B1574">
        <v>3.8468868823190498</v>
      </c>
      <c r="C1574">
        <v>1.8343255690270199</v>
      </c>
      <c r="D1574">
        <v>3.1944524452884702</v>
      </c>
      <c r="H1574">
        <v>313.8</v>
      </c>
      <c r="I1574">
        <v>4.8629031943088696</v>
      </c>
      <c r="J1574">
        <v>6.3126921007314101</v>
      </c>
      <c r="K1574">
        <v>5.3238815709206797</v>
      </c>
    </row>
    <row r="1575" spans="1:11" x14ac:dyDescent="0.55000000000000004">
      <c r="A1575">
        <v>314</v>
      </c>
      <c r="B1575">
        <v>3.3466367350073698</v>
      </c>
      <c r="C1575">
        <v>1.58330512443844</v>
      </c>
      <c r="D1575">
        <v>3.3103738659875299</v>
      </c>
      <c r="H1575">
        <v>314</v>
      </c>
      <c r="I1575">
        <v>4.8247840086784004</v>
      </c>
      <c r="J1575">
        <v>6.57115572336612</v>
      </c>
      <c r="K1575">
        <v>5.7044490724549002</v>
      </c>
    </row>
    <row r="1576" spans="1:11" x14ac:dyDescent="0.55000000000000004">
      <c r="A1576">
        <v>314.2</v>
      </c>
      <c r="B1576">
        <v>3.5842006697870499</v>
      </c>
      <c r="C1576">
        <v>1.74374273013661</v>
      </c>
      <c r="D1576">
        <v>3.3300618368450499</v>
      </c>
      <c r="H1576">
        <v>314.2</v>
      </c>
      <c r="I1576">
        <v>4.92259307841067</v>
      </c>
      <c r="J1576">
        <v>6.5855431590242501</v>
      </c>
      <c r="K1576">
        <v>5.7985296291730899</v>
      </c>
    </row>
    <row r="1577" spans="1:11" x14ac:dyDescent="0.55000000000000004">
      <c r="A1577">
        <v>314.39999999999998</v>
      </c>
      <c r="B1577">
        <v>3.6303956017346599</v>
      </c>
      <c r="C1577">
        <v>1.8145912926963801</v>
      </c>
      <c r="D1577">
        <v>3.24324543919291</v>
      </c>
      <c r="H1577">
        <v>314.39999999999998</v>
      </c>
      <c r="I1577">
        <v>4.6607483614713496</v>
      </c>
      <c r="J1577">
        <v>6.8456607484863801</v>
      </c>
      <c r="K1577">
        <v>5.8589857385249999</v>
      </c>
    </row>
    <row r="1578" spans="1:11" x14ac:dyDescent="0.55000000000000004">
      <c r="A1578">
        <v>314.60000000000002</v>
      </c>
      <c r="B1578">
        <v>3.46992394346413</v>
      </c>
      <c r="C1578">
        <v>1.65529957216658</v>
      </c>
      <c r="D1578">
        <v>3.4151557137333302</v>
      </c>
      <c r="H1578">
        <v>314.60000000000002</v>
      </c>
      <c r="I1578">
        <v>5.3335207576077899</v>
      </c>
      <c r="J1578">
        <v>6.6738060972881996</v>
      </c>
      <c r="K1578">
        <v>5.4684461016105299</v>
      </c>
    </row>
    <row r="1579" spans="1:11" x14ac:dyDescent="0.55000000000000004">
      <c r="A1579">
        <v>314.8</v>
      </c>
      <c r="B1579">
        <v>3.5363425595674598</v>
      </c>
      <c r="C1579">
        <v>1.8089182062504201</v>
      </c>
      <c r="D1579">
        <v>3.18678194229572</v>
      </c>
      <c r="H1579">
        <v>314.8</v>
      </c>
      <c r="I1579">
        <v>5.5032862415437496</v>
      </c>
      <c r="J1579">
        <v>6.8436154323524496</v>
      </c>
      <c r="K1579">
        <v>6.1328887214889596</v>
      </c>
    </row>
    <row r="1580" spans="1:11" x14ac:dyDescent="0.55000000000000004">
      <c r="A1580">
        <v>315</v>
      </c>
      <c r="B1580">
        <v>3.65073648208489</v>
      </c>
      <c r="C1580">
        <v>1.7159957482841199</v>
      </c>
      <c r="D1580">
        <v>3.1871804776558399</v>
      </c>
      <c r="H1580">
        <v>315</v>
      </c>
      <c r="I1580">
        <v>5.2269795149309699</v>
      </c>
      <c r="J1580">
        <v>6.5692817354933704</v>
      </c>
      <c r="K1580">
        <v>5.9903196143495299</v>
      </c>
    </row>
    <row r="1581" spans="1:11" x14ac:dyDescent="0.55000000000000004">
      <c r="A1581">
        <v>315.2</v>
      </c>
      <c r="B1581">
        <v>3.8950420398887502</v>
      </c>
      <c r="C1581">
        <v>1.74923207111635</v>
      </c>
      <c r="D1581">
        <v>3.3485327751190601</v>
      </c>
      <c r="H1581">
        <v>315.2</v>
      </c>
      <c r="I1581">
        <v>5.7624769221735503</v>
      </c>
      <c r="J1581">
        <v>6.5051927513922498</v>
      </c>
      <c r="K1581">
        <v>5.5973951644276996</v>
      </c>
    </row>
    <row r="1582" spans="1:11" x14ac:dyDescent="0.55000000000000004">
      <c r="A1582">
        <v>315.39999999999998</v>
      </c>
      <c r="B1582">
        <v>3.6055662512649902</v>
      </c>
      <c r="C1582">
        <v>1.7176850349132999</v>
      </c>
      <c r="D1582">
        <v>3.4950390457680398</v>
      </c>
      <c r="H1582">
        <v>315.39999999999998</v>
      </c>
      <c r="I1582">
        <v>5.9077658011212604</v>
      </c>
      <c r="J1582">
        <v>6.2025266809430901</v>
      </c>
      <c r="K1582">
        <v>5.6756518039846497</v>
      </c>
    </row>
    <row r="1583" spans="1:11" x14ac:dyDescent="0.55000000000000004">
      <c r="A1583">
        <v>315.60000000000002</v>
      </c>
      <c r="B1583">
        <v>3.5882203628411999</v>
      </c>
      <c r="C1583">
        <v>1.9795672235269799</v>
      </c>
      <c r="D1583">
        <v>3.4179169781312999</v>
      </c>
      <c r="H1583">
        <v>315.60000000000002</v>
      </c>
      <c r="I1583">
        <v>5.2276850572403601</v>
      </c>
      <c r="J1583">
        <v>6.7918390524805199</v>
      </c>
      <c r="K1583">
        <v>5.6493985088742003</v>
      </c>
    </row>
    <row r="1584" spans="1:11" x14ac:dyDescent="0.55000000000000004">
      <c r="A1584">
        <v>315.8</v>
      </c>
      <c r="B1584">
        <v>3.7458655258298101</v>
      </c>
      <c r="C1584">
        <v>1.73530228114372</v>
      </c>
      <c r="D1584">
        <v>3.33434502290838</v>
      </c>
      <c r="H1584">
        <v>315.8</v>
      </c>
      <c r="I1584">
        <v>5.0495685811704396</v>
      </c>
      <c r="J1584">
        <v>6.7828540590456896</v>
      </c>
      <c r="K1584">
        <v>5.8001222655431004</v>
      </c>
    </row>
    <row r="1585" spans="1:11" x14ac:dyDescent="0.55000000000000004">
      <c r="A1585">
        <v>316</v>
      </c>
      <c r="B1585">
        <v>3.5506743822990399</v>
      </c>
      <c r="C1585">
        <v>1.7221403600588101</v>
      </c>
      <c r="D1585">
        <v>3.4842200187530099</v>
      </c>
      <c r="H1585">
        <v>316</v>
      </c>
      <c r="I1585">
        <v>4.9031260817300604</v>
      </c>
      <c r="J1585">
        <v>6.7902120959620804</v>
      </c>
      <c r="K1585">
        <v>5.8286472990964402</v>
      </c>
    </row>
    <row r="1586" spans="1:11" x14ac:dyDescent="0.55000000000000004">
      <c r="A1586">
        <v>316.2</v>
      </c>
      <c r="B1586">
        <v>3.68978987499283</v>
      </c>
      <c r="C1586">
        <v>1.84555527967787</v>
      </c>
      <c r="D1586">
        <v>3.2940838589596</v>
      </c>
      <c r="H1586">
        <v>316.2</v>
      </c>
      <c r="I1586">
        <v>4.6840547965780699</v>
      </c>
      <c r="J1586">
        <v>6.9146880151530397</v>
      </c>
      <c r="K1586">
        <v>5.9889222204303998</v>
      </c>
    </row>
    <row r="1587" spans="1:11" x14ac:dyDescent="0.55000000000000004">
      <c r="A1587">
        <v>316.39999999999998</v>
      </c>
      <c r="B1587">
        <v>3.7687246573778301</v>
      </c>
      <c r="C1587">
        <v>1.77478201003108</v>
      </c>
      <c r="D1587">
        <v>3.51704557463164</v>
      </c>
      <c r="H1587">
        <v>316.39999999999998</v>
      </c>
      <c r="I1587">
        <v>4.7048830169372797</v>
      </c>
      <c r="J1587">
        <v>6.6123099279931798</v>
      </c>
      <c r="K1587">
        <v>5.5658609558734504</v>
      </c>
    </row>
    <row r="1588" spans="1:11" x14ac:dyDescent="0.55000000000000004">
      <c r="A1588">
        <v>316.60000000000002</v>
      </c>
      <c r="B1588">
        <v>3.7009685861386501</v>
      </c>
      <c r="C1588">
        <v>1.8690909333650201</v>
      </c>
      <c r="D1588">
        <v>3.6658339592196101</v>
      </c>
      <c r="H1588">
        <v>316.60000000000002</v>
      </c>
      <c r="I1588">
        <v>4.53500836740628</v>
      </c>
      <c r="J1588">
        <v>7.0614523697781504</v>
      </c>
      <c r="K1588">
        <v>5.84745306270257</v>
      </c>
    </row>
    <row r="1589" spans="1:11" x14ac:dyDescent="0.55000000000000004">
      <c r="A1589">
        <v>316.8</v>
      </c>
      <c r="B1589">
        <v>3.4731603095352299</v>
      </c>
      <c r="C1589">
        <v>1.8286512997887401</v>
      </c>
      <c r="D1589">
        <v>3.4613003401887501</v>
      </c>
      <c r="H1589">
        <v>316.8</v>
      </c>
      <c r="I1589">
        <v>5.0660125855801601</v>
      </c>
      <c r="J1589">
        <v>6.8840380248611401</v>
      </c>
      <c r="K1589">
        <v>5.65794674856848</v>
      </c>
    </row>
    <row r="1590" spans="1:11" x14ac:dyDescent="0.55000000000000004">
      <c r="A1590">
        <v>317</v>
      </c>
      <c r="B1590">
        <v>3.49299009284158</v>
      </c>
      <c r="C1590">
        <v>1.86382728724491</v>
      </c>
      <c r="D1590">
        <v>3.3339994328966198</v>
      </c>
      <c r="H1590">
        <v>317</v>
      </c>
      <c r="I1590">
        <v>4.8918117811629003</v>
      </c>
      <c r="J1590">
        <v>6.5833655796136696</v>
      </c>
      <c r="K1590">
        <v>5.6681173492416601</v>
      </c>
    </row>
    <row r="1591" spans="1:11" x14ac:dyDescent="0.55000000000000004">
      <c r="A1591">
        <v>317.2</v>
      </c>
      <c r="B1591">
        <v>3.4879274830282001</v>
      </c>
      <c r="C1591">
        <v>1.90171137882797</v>
      </c>
      <c r="D1591">
        <v>3.4068181574780199</v>
      </c>
      <c r="H1591">
        <v>317.2</v>
      </c>
      <c r="I1591">
        <v>5.0650635561440396</v>
      </c>
      <c r="J1591">
        <v>6.4246385601096003</v>
      </c>
      <c r="K1591">
        <v>5.5321193762060599</v>
      </c>
    </row>
    <row r="1592" spans="1:11" x14ac:dyDescent="0.55000000000000004">
      <c r="A1592">
        <v>317.39999999999998</v>
      </c>
      <c r="B1592">
        <v>3.3766508072035899</v>
      </c>
      <c r="C1592">
        <v>1.74872323844532</v>
      </c>
      <c r="D1592">
        <v>3.2806468103703899</v>
      </c>
      <c r="H1592">
        <v>317.39999999999998</v>
      </c>
      <c r="I1592">
        <v>4.9413726278533403</v>
      </c>
      <c r="J1592">
        <v>6.4949847951883397</v>
      </c>
      <c r="K1592">
        <v>5.6478985995847397</v>
      </c>
    </row>
    <row r="1593" spans="1:11" x14ac:dyDescent="0.55000000000000004">
      <c r="A1593">
        <v>317.60000000000002</v>
      </c>
      <c r="B1593">
        <v>3.2109294985492198</v>
      </c>
      <c r="C1593">
        <v>1.92763056942022</v>
      </c>
      <c r="D1593">
        <v>3.3593157017218198</v>
      </c>
      <c r="H1593">
        <v>317.60000000000002</v>
      </c>
      <c r="I1593">
        <v>5.0605743885572299</v>
      </c>
      <c r="J1593">
        <v>5.9865544911726296</v>
      </c>
      <c r="K1593">
        <v>5.6321175080280499</v>
      </c>
    </row>
    <row r="1594" spans="1:11" x14ac:dyDescent="0.55000000000000004">
      <c r="A1594">
        <v>317.8</v>
      </c>
      <c r="B1594">
        <v>3.28673501471371</v>
      </c>
      <c r="C1594">
        <v>1.86755959407615</v>
      </c>
      <c r="D1594">
        <v>3.2578105757725599</v>
      </c>
      <c r="H1594">
        <v>317.8</v>
      </c>
      <c r="I1594">
        <v>4.4241516696963297</v>
      </c>
      <c r="J1594">
        <v>6.7917388764203004</v>
      </c>
      <c r="K1594">
        <v>5.8136455830507598</v>
      </c>
    </row>
    <row r="1595" spans="1:11" x14ac:dyDescent="0.55000000000000004">
      <c r="A1595">
        <v>318</v>
      </c>
      <c r="B1595">
        <v>3.09471874416236</v>
      </c>
      <c r="C1595">
        <v>1.7821038927471899</v>
      </c>
      <c r="D1595">
        <v>3.5434834156874002</v>
      </c>
      <c r="H1595">
        <v>318</v>
      </c>
      <c r="I1595">
        <v>4.5907377428264997</v>
      </c>
      <c r="J1595">
        <v>6.6032862287565397</v>
      </c>
      <c r="K1595">
        <v>5.5832936195009299</v>
      </c>
    </row>
    <row r="1596" spans="1:11" x14ac:dyDescent="0.55000000000000004">
      <c r="A1596">
        <v>318.2</v>
      </c>
      <c r="B1596">
        <v>3.4160447119372801</v>
      </c>
      <c r="C1596">
        <v>1.7185538392811299</v>
      </c>
      <c r="D1596">
        <v>3.6588363199273801</v>
      </c>
      <c r="H1596">
        <v>318.2</v>
      </c>
      <c r="I1596">
        <v>4.5380129543141496</v>
      </c>
      <c r="J1596">
        <v>6.6722964108940497</v>
      </c>
      <c r="K1596">
        <v>6.0118239760579204</v>
      </c>
    </row>
    <row r="1597" spans="1:11" x14ac:dyDescent="0.55000000000000004">
      <c r="A1597">
        <v>318.39999999999998</v>
      </c>
      <c r="B1597">
        <v>3.5117635828907798</v>
      </c>
      <c r="C1597">
        <v>1.84897428599749</v>
      </c>
      <c r="D1597">
        <v>3.4219806787698301</v>
      </c>
      <c r="H1597">
        <v>318.39999999999998</v>
      </c>
      <c r="I1597">
        <v>4.56752435508717</v>
      </c>
      <c r="J1597">
        <v>7.1559516563644996</v>
      </c>
      <c r="K1597">
        <v>5.5533943310987004</v>
      </c>
    </row>
    <row r="1598" spans="1:11" x14ac:dyDescent="0.55000000000000004">
      <c r="A1598">
        <v>318.60000000000002</v>
      </c>
      <c r="B1598">
        <v>3.329751907436</v>
      </c>
      <c r="C1598">
        <v>1.9134596460208499</v>
      </c>
      <c r="D1598">
        <v>3.4185287366320298</v>
      </c>
      <c r="H1598">
        <v>318.60000000000002</v>
      </c>
      <c r="I1598">
        <v>3.8384747696302899</v>
      </c>
      <c r="J1598">
        <v>7.0836954440850599</v>
      </c>
      <c r="K1598">
        <v>5.6199896083101404</v>
      </c>
    </row>
    <row r="1599" spans="1:11" x14ac:dyDescent="0.55000000000000004">
      <c r="A1599">
        <v>318.8</v>
      </c>
      <c r="B1599">
        <v>3.6333673018713002</v>
      </c>
      <c r="C1599">
        <v>1.6972340849183101</v>
      </c>
      <c r="D1599">
        <v>3.1736226450761098</v>
      </c>
      <c r="H1599">
        <v>318.8</v>
      </c>
      <c r="I1599">
        <v>4.5968758825861098</v>
      </c>
      <c r="J1599">
        <v>6.5601351793418203</v>
      </c>
      <c r="K1599">
        <v>5.3473142202272701</v>
      </c>
    </row>
    <row r="1600" spans="1:11" x14ac:dyDescent="0.55000000000000004">
      <c r="A1600">
        <v>319</v>
      </c>
      <c r="B1600">
        <v>3.8390171085568601</v>
      </c>
      <c r="C1600">
        <v>1.8007043517402099</v>
      </c>
      <c r="D1600">
        <v>3.29971787902159</v>
      </c>
      <c r="H1600">
        <v>319</v>
      </c>
      <c r="I1600">
        <v>4.6994443513478199</v>
      </c>
      <c r="J1600">
        <v>6.34611653957933</v>
      </c>
      <c r="K1600">
        <v>6.1767947017082596</v>
      </c>
    </row>
    <row r="1601" spans="1:11" x14ac:dyDescent="0.55000000000000004">
      <c r="A1601">
        <v>319.2</v>
      </c>
      <c r="B1601">
        <v>3.2856393087190101</v>
      </c>
      <c r="C1601">
        <v>1.6746258609492599</v>
      </c>
      <c r="D1601">
        <v>3.3240373799834</v>
      </c>
      <c r="H1601">
        <v>319.2</v>
      </c>
      <c r="I1601">
        <v>4.3779033182502802</v>
      </c>
      <c r="J1601">
        <v>6.45830859493761</v>
      </c>
      <c r="K1601">
        <v>5.71480950842155</v>
      </c>
    </row>
    <row r="1602" spans="1:11" x14ac:dyDescent="0.55000000000000004">
      <c r="A1602">
        <v>319.39999999999998</v>
      </c>
      <c r="B1602">
        <v>3.4474500975307101</v>
      </c>
      <c r="C1602">
        <v>1.9632296031654699</v>
      </c>
      <c r="D1602">
        <v>3.6266521144130701</v>
      </c>
      <c r="H1602">
        <v>319.39999999999998</v>
      </c>
      <c r="I1602">
        <v>4.2632103519433198</v>
      </c>
      <c r="J1602">
        <v>6.4596931476430903</v>
      </c>
      <c r="K1602">
        <v>5.6339523601625299</v>
      </c>
    </row>
    <row r="1603" spans="1:11" x14ac:dyDescent="0.55000000000000004">
      <c r="A1603">
        <v>319.60000000000002</v>
      </c>
      <c r="B1603">
        <v>3.41015697465201</v>
      </c>
      <c r="C1603">
        <v>1.8053225470376999</v>
      </c>
      <c r="D1603">
        <v>3.5892898446142598</v>
      </c>
      <c r="H1603">
        <v>319.60000000000002</v>
      </c>
      <c r="I1603">
        <v>4.6635442612168703</v>
      </c>
      <c r="J1603">
        <v>6.44487553418712</v>
      </c>
      <c r="K1603">
        <v>5.45751595170473</v>
      </c>
    </row>
    <row r="1604" spans="1:11" x14ac:dyDescent="0.55000000000000004">
      <c r="A1604">
        <v>319.8</v>
      </c>
      <c r="B1604">
        <v>3.5625441356242198</v>
      </c>
      <c r="C1604">
        <v>1.7731315166016</v>
      </c>
      <c r="D1604">
        <v>3.68630181193965</v>
      </c>
      <c r="H1604">
        <v>319.8</v>
      </c>
      <c r="I1604">
        <v>5.1146327356058796</v>
      </c>
      <c r="J1604">
        <v>6.8799543156873799</v>
      </c>
      <c r="K1604">
        <v>5.7498077508609899</v>
      </c>
    </row>
    <row r="1605" spans="1:11" x14ac:dyDescent="0.55000000000000004">
      <c r="A1605">
        <v>320</v>
      </c>
      <c r="B1605">
        <v>3.8859546280047401</v>
      </c>
      <c r="C1605">
        <v>1.9608005778779101</v>
      </c>
      <c r="D1605">
        <v>3.7667023460329601</v>
      </c>
      <c r="H1605">
        <v>320</v>
      </c>
      <c r="I1605">
        <v>4.3389291244056603</v>
      </c>
      <c r="J1605">
        <v>6.4361905055009698</v>
      </c>
      <c r="K1605">
        <v>5.5855282199030203</v>
      </c>
    </row>
    <row r="1606" spans="1:11" x14ac:dyDescent="0.55000000000000004">
      <c r="A1606">
        <v>320.2</v>
      </c>
      <c r="B1606">
        <v>4.0646866198208</v>
      </c>
      <c r="C1606">
        <v>2.1182737695363998</v>
      </c>
      <c r="D1606">
        <v>3.45769915984798</v>
      </c>
      <c r="H1606">
        <v>320.2</v>
      </c>
      <c r="I1606">
        <v>5.0729264622157899</v>
      </c>
      <c r="J1606">
        <v>6.7819336180428698</v>
      </c>
      <c r="K1606">
        <v>6.0589713666361904</v>
      </c>
    </row>
    <row r="1607" spans="1:11" x14ac:dyDescent="0.55000000000000004">
      <c r="A1607">
        <v>320.39999999999998</v>
      </c>
      <c r="B1607">
        <v>3.8652657780835802</v>
      </c>
      <c r="C1607">
        <v>1.8095505299175001</v>
      </c>
      <c r="D1607">
        <v>3.5772997060427998</v>
      </c>
      <c r="H1607">
        <v>320.39999999999998</v>
      </c>
      <c r="I1607">
        <v>5.3487169426990002</v>
      </c>
      <c r="J1607">
        <v>6.4414744076454999</v>
      </c>
      <c r="K1607">
        <v>5.9396069607566897</v>
      </c>
    </row>
    <row r="1608" spans="1:11" x14ac:dyDescent="0.55000000000000004">
      <c r="A1608">
        <v>320.60000000000002</v>
      </c>
      <c r="B1608">
        <v>3.84915397012348</v>
      </c>
      <c r="C1608">
        <v>2.0258169571775699</v>
      </c>
      <c r="D1608">
        <v>3.5361847056186302</v>
      </c>
      <c r="H1608">
        <v>320.60000000000002</v>
      </c>
      <c r="I1608">
        <v>5.1175686784199703</v>
      </c>
      <c r="J1608">
        <v>6.0703666719827396</v>
      </c>
      <c r="K1608">
        <v>5.9929061738015399</v>
      </c>
    </row>
    <row r="1609" spans="1:11" x14ac:dyDescent="0.55000000000000004">
      <c r="A1609">
        <v>320.8</v>
      </c>
      <c r="B1609">
        <v>3.78621445727586</v>
      </c>
      <c r="C1609">
        <v>2.0632786047906899</v>
      </c>
      <c r="D1609">
        <v>3.47064226697037</v>
      </c>
      <c r="H1609">
        <v>320.8</v>
      </c>
      <c r="I1609">
        <v>5.6688847408304799</v>
      </c>
      <c r="J1609">
        <v>5.9419312434820499</v>
      </c>
      <c r="K1609">
        <v>5.8107846309449398</v>
      </c>
    </row>
    <row r="1610" spans="1:11" x14ac:dyDescent="0.55000000000000004">
      <c r="A1610">
        <v>321</v>
      </c>
      <c r="B1610">
        <v>3.86582860681199</v>
      </c>
      <c r="C1610">
        <v>1.93843853620456</v>
      </c>
      <c r="D1610">
        <v>3.3349743184898002</v>
      </c>
      <c r="H1610">
        <v>321</v>
      </c>
      <c r="I1610">
        <v>5.3765074652376299</v>
      </c>
      <c r="J1610">
        <v>6.4158649101959302</v>
      </c>
      <c r="K1610">
        <v>5.5890161778371699</v>
      </c>
    </row>
    <row r="1611" spans="1:11" x14ac:dyDescent="0.55000000000000004">
      <c r="A1611">
        <v>321.2</v>
      </c>
      <c r="B1611">
        <v>3.9524371957435598</v>
      </c>
      <c r="C1611">
        <v>1.7501155825041299</v>
      </c>
      <c r="D1611">
        <v>3.6042937771339099</v>
      </c>
      <c r="H1611">
        <v>321.2</v>
      </c>
      <c r="I1611">
        <v>5.2972003637322196</v>
      </c>
      <c r="J1611">
        <v>6.1154630878697498</v>
      </c>
      <c r="K1611">
        <v>6.1723839177814996</v>
      </c>
    </row>
    <row r="1612" spans="1:11" x14ac:dyDescent="0.55000000000000004">
      <c r="A1612">
        <v>321.39999999999998</v>
      </c>
      <c r="B1612">
        <v>3.4253764953049299</v>
      </c>
      <c r="C1612">
        <v>1.76316656303158</v>
      </c>
      <c r="D1612">
        <v>3.5271291968960399</v>
      </c>
      <c r="H1612">
        <v>321.39999999999998</v>
      </c>
      <c r="I1612">
        <v>5.0669899258958502</v>
      </c>
      <c r="J1612">
        <v>6.1163989398184597</v>
      </c>
      <c r="K1612">
        <v>5.73411917136246</v>
      </c>
    </row>
    <row r="1613" spans="1:11" x14ac:dyDescent="0.55000000000000004">
      <c r="A1613">
        <v>321.60000000000002</v>
      </c>
      <c r="B1613">
        <v>3.7063564744626198</v>
      </c>
      <c r="C1613">
        <v>1.8259298341646799</v>
      </c>
      <c r="D1613">
        <v>3.4018480701439802</v>
      </c>
      <c r="H1613">
        <v>321.60000000000002</v>
      </c>
      <c r="I1613">
        <v>4.2575302005615399</v>
      </c>
      <c r="J1613">
        <v>5.9301890122646101</v>
      </c>
      <c r="K1613">
        <v>5.7233189587905597</v>
      </c>
    </row>
    <row r="1614" spans="1:11" x14ac:dyDescent="0.55000000000000004">
      <c r="A1614">
        <v>321.8</v>
      </c>
      <c r="B1614">
        <v>4.2454822905189999</v>
      </c>
      <c r="C1614">
        <v>1.7139138657194199</v>
      </c>
      <c r="D1614">
        <v>3.3301917162991499</v>
      </c>
      <c r="H1614">
        <v>321.8</v>
      </c>
      <c r="I1614">
        <v>4.3044772821448998</v>
      </c>
      <c r="J1614">
        <v>6.0790105451949898</v>
      </c>
      <c r="K1614">
        <v>6.0289544689277097</v>
      </c>
    </row>
    <row r="1615" spans="1:11" x14ac:dyDescent="0.55000000000000004">
      <c r="A1615">
        <v>322</v>
      </c>
      <c r="B1615">
        <v>4.3074690961112001</v>
      </c>
      <c r="C1615">
        <v>1.8806366639821599</v>
      </c>
      <c r="D1615">
        <v>3.3493993639032502</v>
      </c>
      <c r="H1615">
        <v>322</v>
      </c>
      <c r="I1615">
        <v>4.6089567470332602</v>
      </c>
      <c r="J1615">
        <v>5.9347289791417701</v>
      </c>
      <c r="K1615">
        <v>5.4912265841548802</v>
      </c>
    </row>
    <row r="1616" spans="1:11" x14ac:dyDescent="0.55000000000000004">
      <c r="A1616">
        <v>322.2</v>
      </c>
      <c r="B1616">
        <v>4.00497368100568</v>
      </c>
      <c r="C1616">
        <v>1.98867000039274</v>
      </c>
      <c r="D1616">
        <v>2.9332723935175999</v>
      </c>
      <c r="H1616">
        <v>322.2</v>
      </c>
      <c r="I1616">
        <v>4.9508569957845099</v>
      </c>
      <c r="J1616">
        <v>6.2142148161211397</v>
      </c>
      <c r="K1616">
        <v>5.62524995513661</v>
      </c>
    </row>
    <row r="1617" spans="1:11" x14ac:dyDescent="0.55000000000000004">
      <c r="A1617">
        <v>322.39999999999998</v>
      </c>
      <c r="B1617">
        <v>3.46187976927932</v>
      </c>
      <c r="C1617">
        <v>1.86881966190128</v>
      </c>
      <c r="D1617">
        <v>3.2259473905560601</v>
      </c>
      <c r="H1617">
        <v>322.39999999999998</v>
      </c>
      <c r="I1617">
        <v>4.8478275337259804</v>
      </c>
      <c r="J1617">
        <v>6.0606957313861098</v>
      </c>
      <c r="K1617">
        <v>5.6616916655023299</v>
      </c>
    </row>
    <row r="1618" spans="1:11" x14ac:dyDescent="0.55000000000000004">
      <c r="A1618">
        <v>322.60000000000002</v>
      </c>
      <c r="B1618">
        <v>3.2730245586014002</v>
      </c>
      <c r="C1618">
        <v>1.7902036805589701</v>
      </c>
      <c r="D1618">
        <v>3.5460025588957098</v>
      </c>
      <c r="H1618">
        <v>322.60000000000002</v>
      </c>
      <c r="I1618">
        <v>4.8755346848809697</v>
      </c>
      <c r="J1618">
        <v>6.2196511116603999</v>
      </c>
      <c r="K1618">
        <v>5.6800416682583403</v>
      </c>
    </row>
    <row r="1619" spans="1:11" x14ac:dyDescent="0.55000000000000004">
      <c r="A1619">
        <v>322.8</v>
      </c>
      <c r="B1619">
        <v>3.35793969116824</v>
      </c>
      <c r="C1619">
        <v>1.6278453675392</v>
      </c>
      <c r="D1619">
        <v>3.6069268994406301</v>
      </c>
      <c r="H1619">
        <v>322.8</v>
      </c>
      <c r="I1619">
        <v>4.3929441263618703</v>
      </c>
      <c r="J1619">
        <v>6.2746527587796299</v>
      </c>
      <c r="K1619">
        <v>5.5367406661881704</v>
      </c>
    </row>
    <row r="1620" spans="1:11" x14ac:dyDescent="0.55000000000000004">
      <c r="A1620">
        <v>323</v>
      </c>
      <c r="B1620">
        <v>3.42114263182745</v>
      </c>
      <c r="C1620">
        <v>1.73053248947252</v>
      </c>
      <c r="D1620">
        <v>3.5009819277479899</v>
      </c>
      <c r="H1620">
        <v>323</v>
      </c>
      <c r="I1620">
        <v>5.1350650766022197</v>
      </c>
      <c r="J1620">
        <v>6.2273123656657603</v>
      </c>
      <c r="K1620">
        <v>5.4223662172820903</v>
      </c>
    </row>
    <row r="1621" spans="1:11" x14ac:dyDescent="0.55000000000000004">
      <c r="A1621">
        <v>323.2</v>
      </c>
      <c r="B1621">
        <v>3.9414570328788998</v>
      </c>
      <c r="C1621">
        <v>1.7645581953476701</v>
      </c>
      <c r="D1621">
        <v>3.7267927529903302</v>
      </c>
      <c r="H1621">
        <v>323.2</v>
      </c>
      <c r="I1621">
        <v>4.7293366988238699</v>
      </c>
      <c r="J1621">
        <v>6.5131865490954599</v>
      </c>
      <c r="K1621">
        <v>5.1408198655128903</v>
      </c>
    </row>
    <row r="1622" spans="1:11" x14ac:dyDescent="0.55000000000000004">
      <c r="A1622">
        <v>323.39999999999998</v>
      </c>
      <c r="B1622">
        <v>3.6369133656614898</v>
      </c>
      <c r="C1622">
        <v>1.6592520361033101</v>
      </c>
      <c r="D1622">
        <v>3.3943494473263298</v>
      </c>
      <c r="H1622">
        <v>323.39999999999998</v>
      </c>
      <c r="I1622">
        <v>5.2372818051173704</v>
      </c>
      <c r="J1622">
        <v>6.3247983029161698</v>
      </c>
      <c r="K1622">
        <v>5.3963069815554103</v>
      </c>
    </row>
    <row r="1623" spans="1:11" x14ac:dyDescent="0.55000000000000004">
      <c r="A1623">
        <v>323.60000000000002</v>
      </c>
      <c r="B1623">
        <v>3.3984767235833901</v>
      </c>
      <c r="C1623">
        <v>2.0057201679970702</v>
      </c>
      <c r="D1623">
        <v>3.46723032318075</v>
      </c>
      <c r="H1623">
        <v>323.60000000000002</v>
      </c>
      <c r="I1623">
        <v>4.1128191641884104</v>
      </c>
      <c r="J1623">
        <v>6.3134628457437296</v>
      </c>
      <c r="K1623">
        <v>5.30130078928494</v>
      </c>
    </row>
    <row r="1624" spans="1:11" x14ac:dyDescent="0.55000000000000004">
      <c r="A1624">
        <v>323.8</v>
      </c>
      <c r="B1624">
        <v>3.3751594913493399</v>
      </c>
      <c r="C1624">
        <v>1.8136870371131499</v>
      </c>
      <c r="D1624">
        <v>3.615368441077</v>
      </c>
      <c r="H1624">
        <v>323.8</v>
      </c>
      <c r="I1624">
        <v>4.8144682077325101</v>
      </c>
      <c r="J1624">
        <v>5.7423807566351996</v>
      </c>
      <c r="K1624">
        <v>5.4902605642136102</v>
      </c>
    </row>
    <row r="1625" spans="1:11" x14ac:dyDescent="0.55000000000000004">
      <c r="A1625">
        <v>324</v>
      </c>
      <c r="B1625">
        <v>3.7593728336161898</v>
      </c>
      <c r="C1625">
        <v>1.9257735812425201</v>
      </c>
      <c r="D1625">
        <v>3.82728887927881</v>
      </c>
      <c r="H1625">
        <v>324</v>
      </c>
      <c r="I1625">
        <v>4.3812151781678503</v>
      </c>
      <c r="J1625">
        <v>6.4887775909648404</v>
      </c>
      <c r="K1625">
        <v>5.0874607678552604</v>
      </c>
    </row>
    <row r="1626" spans="1:11" x14ac:dyDescent="0.55000000000000004">
      <c r="A1626">
        <v>324.2</v>
      </c>
      <c r="B1626">
        <v>4.0018094146371803</v>
      </c>
      <c r="C1626">
        <v>1.87723402921951</v>
      </c>
      <c r="D1626">
        <v>3.64854145789799</v>
      </c>
      <c r="H1626">
        <v>324.2</v>
      </c>
      <c r="I1626">
        <v>4.1955988100308899</v>
      </c>
      <c r="J1626">
        <v>6.6641804274442098</v>
      </c>
      <c r="K1626">
        <v>5.3639485782187801</v>
      </c>
    </row>
    <row r="1627" spans="1:11" x14ac:dyDescent="0.55000000000000004">
      <c r="A1627">
        <v>324.39999999999998</v>
      </c>
      <c r="B1627">
        <v>3.6635432858844701</v>
      </c>
      <c r="C1627">
        <v>1.77331333064634</v>
      </c>
      <c r="D1627">
        <v>3.4745655241945301</v>
      </c>
      <c r="H1627">
        <v>324.39999999999998</v>
      </c>
      <c r="I1627">
        <v>3.9628064776523102</v>
      </c>
      <c r="J1627">
        <v>6.2412937346987603</v>
      </c>
      <c r="K1627">
        <v>5.5166813156510299</v>
      </c>
    </row>
    <row r="1628" spans="1:11" x14ac:dyDescent="0.55000000000000004">
      <c r="A1628">
        <v>324.60000000000002</v>
      </c>
      <c r="B1628">
        <v>3.8112389790782002</v>
      </c>
      <c r="C1628">
        <v>1.7411665983464699</v>
      </c>
      <c r="D1628">
        <v>3.66391124946401</v>
      </c>
      <c r="H1628">
        <v>324.60000000000002</v>
      </c>
      <c r="I1628">
        <v>4.75868956636545</v>
      </c>
      <c r="J1628">
        <v>6.0242600445618004</v>
      </c>
      <c r="K1628">
        <v>5.4962630590883199</v>
      </c>
    </row>
    <row r="1629" spans="1:11" x14ac:dyDescent="0.55000000000000004">
      <c r="A1629">
        <v>324.8</v>
      </c>
      <c r="B1629">
        <v>4.1102903798155097</v>
      </c>
      <c r="C1629">
        <v>1.84775434921906</v>
      </c>
      <c r="D1629">
        <v>3.96118784697684</v>
      </c>
      <c r="H1629">
        <v>324.8</v>
      </c>
      <c r="I1629">
        <v>3.30126033693168</v>
      </c>
      <c r="J1629">
        <v>6.3225786746981001</v>
      </c>
      <c r="K1629">
        <v>5.7386662123865504</v>
      </c>
    </row>
    <row r="1630" spans="1:11" x14ac:dyDescent="0.55000000000000004">
      <c r="A1630">
        <v>325</v>
      </c>
      <c r="B1630">
        <v>3.92750630230901</v>
      </c>
      <c r="C1630">
        <v>1.8733046744982</v>
      </c>
      <c r="D1630">
        <v>3.8336155557856899</v>
      </c>
      <c r="H1630">
        <v>325</v>
      </c>
      <c r="I1630">
        <v>3.2124940516134002</v>
      </c>
      <c r="J1630">
        <v>6.2981521149800903</v>
      </c>
      <c r="K1630">
        <v>5.67657709601131</v>
      </c>
    </row>
    <row r="1631" spans="1:11" x14ac:dyDescent="0.55000000000000004">
      <c r="A1631">
        <v>325.2</v>
      </c>
      <c r="B1631">
        <v>3.6896844028206202</v>
      </c>
      <c r="C1631">
        <v>2.0600343415689899</v>
      </c>
      <c r="D1631">
        <v>4.0282894223002002</v>
      </c>
      <c r="H1631">
        <v>325.2</v>
      </c>
      <c r="I1631">
        <v>4.9620304968011899</v>
      </c>
      <c r="J1631">
        <v>6.49159152948351</v>
      </c>
      <c r="K1631">
        <v>5.4562778521613202</v>
      </c>
    </row>
    <row r="1632" spans="1:11" x14ac:dyDescent="0.55000000000000004">
      <c r="A1632">
        <v>325.39999999999998</v>
      </c>
      <c r="B1632">
        <v>4.0449072669677104</v>
      </c>
      <c r="C1632">
        <v>1.91060872485981</v>
      </c>
      <c r="D1632">
        <v>4.0555014672123999</v>
      </c>
      <c r="H1632">
        <v>325.39999999999998</v>
      </c>
      <c r="I1632">
        <v>5.3985586495459996</v>
      </c>
      <c r="J1632">
        <v>6.3475318290444296</v>
      </c>
      <c r="K1632">
        <v>5.5062816769430896</v>
      </c>
    </row>
    <row r="1633" spans="1:11" x14ac:dyDescent="0.55000000000000004">
      <c r="A1633">
        <v>325.60000000000002</v>
      </c>
      <c r="B1633">
        <v>3.7811046139998301</v>
      </c>
      <c r="C1633">
        <v>1.97151501757813</v>
      </c>
      <c r="D1633">
        <v>3.6814839811511</v>
      </c>
      <c r="H1633">
        <v>325.60000000000002</v>
      </c>
      <c r="I1633">
        <v>5.6334286647650904</v>
      </c>
      <c r="J1633">
        <v>5.9938151124368497</v>
      </c>
      <c r="K1633">
        <v>5.8438802334421904</v>
      </c>
    </row>
    <row r="1634" spans="1:11" x14ac:dyDescent="0.55000000000000004">
      <c r="A1634">
        <v>325.8</v>
      </c>
      <c r="B1634">
        <v>3.54562061353856</v>
      </c>
      <c r="C1634">
        <v>2.17580352737005</v>
      </c>
      <c r="D1634">
        <v>3.6686347679549298</v>
      </c>
      <c r="H1634">
        <v>325.8</v>
      </c>
      <c r="I1634">
        <v>5.6953772820917203</v>
      </c>
      <c r="J1634">
        <v>6.4390939457856602</v>
      </c>
      <c r="K1634">
        <v>5.4453408938479697</v>
      </c>
    </row>
    <row r="1635" spans="1:11" x14ac:dyDescent="0.55000000000000004">
      <c r="A1635">
        <v>326</v>
      </c>
      <c r="B1635">
        <v>3.6785532984247098</v>
      </c>
      <c r="C1635">
        <v>2.2217755952303002</v>
      </c>
      <c r="D1635">
        <v>3.8801548660346201</v>
      </c>
      <c r="H1635">
        <v>326</v>
      </c>
      <c r="I1635">
        <v>5.2756130708669202</v>
      </c>
      <c r="J1635">
        <v>6.4236082955436</v>
      </c>
      <c r="K1635">
        <v>5.7650788711782797</v>
      </c>
    </row>
    <row r="1636" spans="1:11" x14ac:dyDescent="0.55000000000000004">
      <c r="A1636">
        <v>326.2</v>
      </c>
      <c r="B1636">
        <v>3.96884890520449</v>
      </c>
      <c r="C1636">
        <v>2.1421833473854601</v>
      </c>
      <c r="D1636">
        <v>3.77109018052789</v>
      </c>
      <c r="H1636">
        <v>326.2</v>
      </c>
      <c r="I1636">
        <v>4.9765882779287898</v>
      </c>
      <c r="J1636">
        <v>6.25613437283618</v>
      </c>
      <c r="K1636">
        <v>5.5869458370693899</v>
      </c>
    </row>
    <row r="1637" spans="1:11" x14ac:dyDescent="0.55000000000000004">
      <c r="A1637">
        <v>326.39999999999998</v>
      </c>
      <c r="B1637">
        <v>3.40968065223398</v>
      </c>
      <c r="C1637">
        <v>2.0499108077798001</v>
      </c>
      <c r="D1637">
        <v>3.9003728538885598</v>
      </c>
      <c r="H1637">
        <v>326.39999999999998</v>
      </c>
      <c r="I1637">
        <v>5.3529125137011002</v>
      </c>
      <c r="J1637">
        <v>5.8911464302859704</v>
      </c>
      <c r="K1637">
        <v>5.8931926918225299</v>
      </c>
    </row>
    <row r="1638" spans="1:11" x14ac:dyDescent="0.55000000000000004">
      <c r="A1638">
        <v>326.60000000000002</v>
      </c>
      <c r="B1638">
        <v>3.3393090160674999</v>
      </c>
      <c r="C1638">
        <v>1.9904678412747301</v>
      </c>
      <c r="D1638">
        <v>3.9253805644267299</v>
      </c>
      <c r="H1638">
        <v>326.60000000000002</v>
      </c>
      <c r="I1638">
        <v>5.2672253414032397</v>
      </c>
      <c r="J1638">
        <v>6.5029651442797096</v>
      </c>
      <c r="K1638">
        <v>5.4817452278713699</v>
      </c>
    </row>
    <row r="1639" spans="1:11" x14ac:dyDescent="0.55000000000000004">
      <c r="A1639">
        <v>326.8</v>
      </c>
      <c r="B1639">
        <v>3.3037309555975098</v>
      </c>
      <c r="C1639">
        <v>1.9884589398716801</v>
      </c>
      <c r="D1639">
        <v>3.8159928255435398</v>
      </c>
      <c r="H1639">
        <v>326.8</v>
      </c>
      <c r="I1639">
        <v>5.4005017466279197</v>
      </c>
      <c r="J1639">
        <v>5.6292021849652203</v>
      </c>
      <c r="K1639">
        <v>6.2969296595617097</v>
      </c>
    </row>
    <row r="1640" spans="1:11" x14ac:dyDescent="0.55000000000000004">
      <c r="A1640">
        <v>327</v>
      </c>
      <c r="B1640">
        <v>3.3257494592047601</v>
      </c>
      <c r="C1640">
        <v>1.92825368219787</v>
      </c>
      <c r="D1640">
        <v>3.9983782260290401</v>
      </c>
      <c r="H1640">
        <v>327</v>
      </c>
      <c r="I1640">
        <v>5.3191446698792904</v>
      </c>
      <c r="J1640">
        <v>5.5040783918876102</v>
      </c>
      <c r="K1640">
        <v>5.6633084962469002</v>
      </c>
    </row>
    <row r="1641" spans="1:11" x14ac:dyDescent="0.55000000000000004">
      <c r="A1641">
        <v>327.2</v>
      </c>
      <c r="B1641">
        <v>3.6482549965932298</v>
      </c>
      <c r="C1641">
        <v>1.7894636275525599</v>
      </c>
      <c r="D1641">
        <v>4.1632847688758199</v>
      </c>
      <c r="H1641">
        <v>327.2</v>
      </c>
      <c r="I1641">
        <v>5.6706462160135302</v>
      </c>
      <c r="J1641">
        <v>5.4684990703692096</v>
      </c>
      <c r="K1641">
        <v>5.5163165819097904</v>
      </c>
    </row>
    <row r="1642" spans="1:11" x14ac:dyDescent="0.55000000000000004">
      <c r="A1642">
        <v>327.39999999999998</v>
      </c>
      <c r="B1642">
        <v>3.5483090108079098</v>
      </c>
      <c r="C1642">
        <v>1.7670375784818799</v>
      </c>
      <c r="D1642">
        <v>3.7352945486695601</v>
      </c>
      <c r="H1642">
        <v>327.39999999999998</v>
      </c>
      <c r="I1642">
        <v>5.3208003593838802</v>
      </c>
      <c r="J1642">
        <v>6.1334668747593897</v>
      </c>
      <c r="K1642">
        <v>5.4377071464030404</v>
      </c>
    </row>
    <row r="1643" spans="1:11" x14ac:dyDescent="0.55000000000000004">
      <c r="A1643">
        <v>327.60000000000002</v>
      </c>
      <c r="B1643">
        <v>3.6550061905492699</v>
      </c>
      <c r="C1643">
        <v>1.8529650495833501</v>
      </c>
      <c r="D1643">
        <v>3.9229992481354499</v>
      </c>
      <c r="H1643">
        <v>327.60000000000002</v>
      </c>
      <c r="I1643">
        <v>5.3260391373704499</v>
      </c>
      <c r="J1643">
        <v>5.5043515801184899</v>
      </c>
      <c r="K1643">
        <v>5.66961410460293</v>
      </c>
    </row>
    <row r="1644" spans="1:11" x14ac:dyDescent="0.55000000000000004">
      <c r="A1644">
        <v>327.8</v>
      </c>
      <c r="B1644">
        <v>3.3236498648856401</v>
      </c>
      <c r="C1644">
        <v>1.7547425257660001</v>
      </c>
      <c r="D1644">
        <v>4.17995642312576</v>
      </c>
      <c r="H1644">
        <v>327.8</v>
      </c>
      <c r="I1644">
        <v>5.6773344879849104</v>
      </c>
      <c r="J1644">
        <v>5.85961153231165</v>
      </c>
      <c r="K1644">
        <v>5.5292322357218397</v>
      </c>
    </row>
    <row r="1645" spans="1:11" x14ac:dyDescent="0.55000000000000004">
      <c r="A1645">
        <v>328</v>
      </c>
      <c r="B1645">
        <v>3.58872014452129</v>
      </c>
      <c r="C1645">
        <v>1.73598737936174</v>
      </c>
      <c r="D1645">
        <v>3.9572060507653299</v>
      </c>
      <c r="H1645">
        <v>328</v>
      </c>
      <c r="I1645">
        <v>5.4305468884200003</v>
      </c>
      <c r="J1645">
        <v>6.0209939327317699</v>
      </c>
      <c r="K1645">
        <v>5.4444537352268396</v>
      </c>
    </row>
    <row r="1646" spans="1:11" x14ac:dyDescent="0.55000000000000004">
      <c r="A1646">
        <v>328.2</v>
      </c>
      <c r="B1646">
        <v>3.7399090786885201</v>
      </c>
      <c r="C1646">
        <v>1.7919341251215799</v>
      </c>
      <c r="D1646">
        <v>4.14871691671497</v>
      </c>
      <c r="H1646">
        <v>328.2</v>
      </c>
      <c r="I1646">
        <v>5.3236651962948001</v>
      </c>
      <c r="J1646">
        <v>5.09329428534482</v>
      </c>
      <c r="K1646">
        <v>5.90582328974231</v>
      </c>
    </row>
    <row r="1647" spans="1:11" x14ac:dyDescent="0.55000000000000004">
      <c r="A1647">
        <v>328.4</v>
      </c>
      <c r="B1647">
        <v>3.9004322553967001</v>
      </c>
      <c r="C1647">
        <v>1.6840265283540401</v>
      </c>
      <c r="D1647">
        <v>4.1880067314021598</v>
      </c>
      <c r="H1647">
        <v>328.4</v>
      </c>
      <c r="I1647">
        <v>5.7647589003964796</v>
      </c>
      <c r="J1647">
        <v>5.7100396880150504</v>
      </c>
      <c r="K1647">
        <v>5.6723490616039998</v>
      </c>
    </row>
    <row r="1648" spans="1:11" x14ac:dyDescent="0.55000000000000004">
      <c r="A1648">
        <v>328.6</v>
      </c>
      <c r="B1648">
        <v>3.7213392420094902</v>
      </c>
      <c r="C1648">
        <v>1.66155269151451</v>
      </c>
      <c r="D1648">
        <v>4.0449188537118097</v>
      </c>
      <c r="H1648">
        <v>328.6</v>
      </c>
      <c r="I1648">
        <v>5.1049748512823898</v>
      </c>
      <c r="J1648">
        <v>5.3345713654800599</v>
      </c>
      <c r="K1648">
        <v>5.3970949664359003</v>
      </c>
    </row>
    <row r="1649" spans="1:11" x14ac:dyDescent="0.55000000000000004">
      <c r="A1649">
        <v>328.8</v>
      </c>
      <c r="B1649">
        <v>3.88522340633277</v>
      </c>
      <c r="C1649">
        <v>1.73824051464689</v>
      </c>
      <c r="D1649">
        <v>3.8206983258438898</v>
      </c>
      <c r="H1649">
        <v>328.8</v>
      </c>
      <c r="I1649">
        <v>6.30047613927995</v>
      </c>
      <c r="J1649">
        <v>6.09491306390861</v>
      </c>
      <c r="K1649">
        <v>6.0615324180754797</v>
      </c>
    </row>
    <row r="1650" spans="1:11" x14ac:dyDescent="0.55000000000000004">
      <c r="A1650">
        <v>329</v>
      </c>
      <c r="B1650">
        <v>4.1067971100449503</v>
      </c>
      <c r="C1650">
        <v>1.9946245634750699</v>
      </c>
      <c r="D1650">
        <v>3.7041577405708299</v>
      </c>
      <c r="H1650">
        <v>329</v>
      </c>
      <c r="I1650">
        <v>5.9625483550370797</v>
      </c>
      <c r="J1650">
        <v>5.9353934802866997</v>
      </c>
      <c r="K1650">
        <v>6.1441107277690801</v>
      </c>
    </row>
    <row r="1651" spans="1:11" x14ac:dyDescent="0.55000000000000004">
      <c r="A1651">
        <v>329.2</v>
      </c>
      <c r="B1651">
        <v>3.6468666214195302</v>
      </c>
      <c r="C1651">
        <v>1.9695802170040899</v>
      </c>
      <c r="D1651">
        <v>3.89156055500509</v>
      </c>
      <c r="H1651">
        <v>329.2</v>
      </c>
      <c r="I1651">
        <v>6.3672029971800903</v>
      </c>
      <c r="J1651">
        <v>6.1248923527744701</v>
      </c>
      <c r="K1651">
        <v>5.7746968630569597</v>
      </c>
    </row>
    <row r="1652" spans="1:11" x14ac:dyDescent="0.55000000000000004">
      <c r="A1652">
        <v>329.4</v>
      </c>
      <c r="B1652">
        <v>3.8067854108731898</v>
      </c>
      <c r="C1652">
        <v>1.8527424353101001</v>
      </c>
      <c r="D1652">
        <v>3.9557443633915299</v>
      </c>
      <c r="H1652">
        <v>329.4</v>
      </c>
      <c r="I1652">
        <v>5.8881975752545799</v>
      </c>
      <c r="J1652">
        <v>6.1521648422674602</v>
      </c>
      <c r="K1652">
        <v>5.4272670073780303</v>
      </c>
    </row>
    <row r="1653" spans="1:11" x14ac:dyDescent="0.55000000000000004">
      <c r="A1653">
        <v>329.6</v>
      </c>
      <c r="B1653">
        <v>4.0976660572292696</v>
      </c>
      <c r="C1653">
        <v>1.74957861191903</v>
      </c>
      <c r="D1653">
        <v>4.1188102690062003</v>
      </c>
      <c r="H1653">
        <v>329.6</v>
      </c>
      <c r="I1653">
        <v>5.6654103070119701</v>
      </c>
      <c r="J1653">
        <v>6.0677075203508801</v>
      </c>
      <c r="K1653">
        <v>5.71493628848983</v>
      </c>
    </row>
    <row r="1654" spans="1:11" x14ac:dyDescent="0.55000000000000004">
      <c r="A1654">
        <v>329.8</v>
      </c>
      <c r="B1654">
        <v>3.8961206451876702</v>
      </c>
      <c r="C1654">
        <v>1.82899150250565</v>
      </c>
      <c r="D1654">
        <v>3.7248677020268501</v>
      </c>
      <c r="H1654">
        <v>329.8</v>
      </c>
      <c r="I1654">
        <v>5.8739515407161402</v>
      </c>
      <c r="J1654">
        <v>6.2351615631685702</v>
      </c>
      <c r="K1654">
        <v>5.3949575115746704</v>
      </c>
    </row>
    <row r="1655" spans="1:11" x14ac:dyDescent="0.55000000000000004">
      <c r="A1655">
        <v>330</v>
      </c>
      <c r="B1655">
        <v>3.8174016279571399</v>
      </c>
      <c r="C1655">
        <v>1.76852721461991</v>
      </c>
      <c r="D1655">
        <v>3.8855761213909701</v>
      </c>
      <c r="H1655">
        <v>330</v>
      </c>
      <c r="I1655">
        <v>6.1767552396823397</v>
      </c>
      <c r="J1655">
        <v>5.9957994274573103</v>
      </c>
      <c r="K1655">
        <v>5.3576157264006801</v>
      </c>
    </row>
    <row r="1656" spans="1:11" x14ac:dyDescent="0.55000000000000004">
      <c r="A1656">
        <v>330.2</v>
      </c>
      <c r="B1656">
        <v>4.09291359521725</v>
      </c>
      <c r="C1656">
        <v>1.8135690029031999</v>
      </c>
      <c r="D1656">
        <v>3.66179928958976</v>
      </c>
      <c r="H1656">
        <v>330.2</v>
      </c>
      <c r="I1656">
        <v>5.33565575525577</v>
      </c>
      <c r="J1656">
        <v>6.1501151366546702</v>
      </c>
      <c r="K1656">
        <v>5.5392458739728996</v>
      </c>
    </row>
    <row r="1657" spans="1:11" x14ac:dyDescent="0.55000000000000004">
      <c r="A1657">
        <v>330.4</v>
      </c>
      <c r="B1657">
        <v>3.8592610309198401</v>
      </c>
      <c r="C1657">
        <v>1.8275229303388201</v>
      </c>
      <c r="D1657">
        <v>3.06461486231612</v>
      </c>
      <c r="H1657">
        <v>330.4</v>
      </c>
      <c r="I1657">
        <v>5.8310087431161204</v>
      </c>
      <c r="J1657">
        <v>5.8467502498591797</v>
      </c>
      <c r="K1657">
        <v>5.5591132825102703</v>
      </c>
    </row>
    <row r="1658" spans="1:11" x14ac:dyDescent="0.55000000000000004">
      <c r="A1658">
        <v>330.6</v>
      </c>
      <c r="B1658">
        <v>3.84823391706604</v>
      </c>
      <c r="C1658">
        <v>1.8263979190224899</v>
      </c>
      <c r="D1658">
        <v>3.3234691679885802</v>
      </c>
      <c r="H1658">
        <v>330.6</v>
      </c>
      <c r="I1658">
        <v>5.0767804958584497</v>
      </c>
      <c r="J1658">
        <v>5.8887457416555904</v>
      </c>
      <c r="K1658">
        <v>5.3409480772552902</v>
      </c>
    </row>
    <row r="1659" spans="1:11" x14ac:dyDescent="0.55000000000000004">
      <c r="A1659">
        <v>330.8</v>
      </c>
      <c r="B1659">
        <v>4.0379625889303696</v>
      </c>
      <c r="C1659">
        <v>1.85502395131971</v>
      </c>
      <c r="D1659">
        <v>3.62477839193873</v>
      </c>
      <c r="H1659">
        <v>330.8</v>
      </c>
      <c r="I1659">
        <v>4.02834596247029</v>
      </c>
      <c r="J1659">
        <v>6.0301316399724803</v>
      </c>
      <c r="K1659">
        <v>5.6559504506577101</v>
      </c>
    </row>
    <row r="1660" spans="1:11" x14ac:dyDescent="0.55000000000000004">
      <c r="A1660">
        <v>331</v>
      </c>
      <c r="B1660">
        <v>4.2782500434542898</v>
      </c>
      <c r="C1660">
        <v>1.78668872758505</v>
      </c>
      <c r="D1660">
        <v>3.50491618668483</v>
      </c>
      <c r="H1660">
        <v>331</v>
      </c>
      <c r="I1660">
        <v>4.8583699982245498</v>
      </c>
      <c r="J1660">
        <v>5.8671886018567996</v>
      </c>
      <c r="K1660">
        <v>5.66258419163516</v>
      </c>
    </row>
    <row r="1661" spans="1:11" x14ac:dyDescent="0.55000000000000004">
      <c r="A1661">
        <v>331.2</v>
      </c>
      <c r="B1661">
        <v>4.1039227240443203</v>
      </c>
      <c r="C1661">
        <v>1.8675600211435901</v>
      </c>
      <c r="D1661">
        <v>3.5082755033523201</v>
      </c>
      <c r="H1661">
        <v>331.2</v>
      </c>
      <c r="I1661">
        <v>5.3903726726104102</v>
      </c>
      <c r="J1661">
        <v>5.7711433830857697</v>
      </c>
      <c r="K1661">
        <v>5.3742526773295696</v>
      </c>
    </row>
    <row r="1662" spans="1:11" x14ac:dyDescent="0.55000000000000004">
      <c r="A1662">
        <v>331.4</v>
      </c>
      <c r="B1662">
        <v>3.9628159815009099</v>
      </c>
      <c r="C1662">
        <v>1.94460612424155</v>
      </c>
      <c r="D1662">
        <v>3.8934364496603799</v>
      </c>
      <c r="H1662">
        <v>331.4</v>
      </c>
      <c r="I1662">
        <v>4.5137772358499797</v>
      </c>
      <c r="J1662">
        <v>5.9210215290866604</v>
      </c>
      <c r="K1662">
        <v>5.6934558677193898</v>
      </c>
    </row>
    <row r="1663" spans="1:11" x14ac:dyDescent="0.55000000000000004">
      <c r="A1663">
        <v>331.6</v>
      </c>
      <c r="B1663">
        <v>3.8318511092252301</v>
      </c>
      <c r="C1663">
        <v>1.74420171338038</v>
      </c>
      <c r="D1663">
        <v>3.5470513025822901</v>
      </c>
      <c r="H1663">
        <v>331.6</v>
      </c>
      <c r="I1663">
        <v>3.9645317064750101</v>
      </c>
      <c r="J1663">
        <v>5.6609240176150504</v>
      </c>
      <c r="K1663">
        <v>5.5369633922726198</v>
      </c>
    </row>
    <row r="1664" spans="1:11" x14ac:dyDescent="0.55000000000000004">
      <c r="A1664">
        <v>331.8</v>
      </c>
      <c r="B1664">
        <v>3.7807492172535002</v>
      </c>
      <c r="C1664">
        <v>1.75844025244814</v>
      </c>
      <c r="D1664">
        <v>3.2496498813432302</v>
      </c>
      <c r="H1664">
        <v>331.8</v>
      </c>
      <c r="I1664">
        <v>3.9228525438023101</v>
      </c>
      <c r="J1664">
        <v>6.1234146475250197</v>
      </c>
      <c r="K1664">
        <v>5.4219763372069298</v>
      </c>
    </row>
    <row r="1665" spans="1:11" x14ac:dyDescent="0.55000000000000004">
      <c r="A1665">
        <v>332</v>
      </c>
      <c r="B1665">
        <v>3.76583567447488</v>
      </c>
      <c r="C1665">
        <v>1.8112300300438799</v>
      </c>
      <c r="D1665">
        <v>3.5825187945759698</v>
      </c>
      <c r="H1665">
        <v>332</v>
      </c>
      <c r="I1665">
        <v>4.0778602419673602</v>
      </c>
      <c r="J1665">
        <v>5.4674537502573903</v>
      </c>
      <c r="K1665">
        <v>5.6462320781030897</v>
      </c>
    </row>
    <row r="1666" spans="1:11" x14ac:dyDescent="0.55000000000000004">
      <c r="A1666">
        <v>332.2</v>
      </c>
      <c r="B1666">
        <v>3.6035530169814902</v>
      </c>
      <c r="C1666">
        <v>1.86032084821774</v>
      </c>
      <c r="D1666">
        <v>3.6786965146184598</v>
      </c>
      <c r="H1666">
        <v>332.2</v>
      </c>
      <c r="I1666">
        <v>4.3846252755541402</v>
      </c>
      <c r="J1666">
        <v>5.8970023319208398</v>
      </c>
      <c r="K1666">
        <v>5.69679692440039</v>
      </c>
    </row>
    <row r="1667" spans="1:11" x14ac:dyDescent="0.55000000000000004">
      <c r="A1667">
        <v>332.4</v>
      </c>
      <c r="B1667">
        <v>4.0014448144749597</v>
      </c>
      <c r="C1667">
        <v>2.1080828633000301</v>
      </c>
      <c r="D1667">
        <v>3.7299160752946401</v>
      </c>
      <c r="H1667">
        <v>332.4</v>
      </c>
      <c r="I1667">
        <v>3.6650748394891002</v>
      </c>
      <c r="J1667">
        <v>5.6901716439372798</v>
      </c>
      <c r="K1667">
        <v>5.5146072683928802</v>
      </c>
    </row>
    <row r="1668" spans="1:11" x14ac:dyDescent="0.55000000000000004">
      <c r="A1668">
        <v>332.6</v>
      </c>
      <c r="B1668">
        <v>3.9376898684643602</v>
      </c>
      <c r="C1668">
        <v>2.0561712639563199</v>
      </c>
      <c r="D1668">
        <v>4.0950153298595904</v>
      </c>
      <c r="H1668">
        <v>332.6</v>
      </c>
      <c r="I1668">
        <v>4.4978048646530402</v>
      </c>
      <c r="J1668">
        <v>5.7676497738733001</v>
      </c>
      <c r="K1668">
        <v>5.3689785725078396</v>
      </c>
    </row>
    <row r="1669" spans="1:11" x14ac:dyDescent="0.55000000000000004">
      <c r="A1669">
        <v>332.8</v>
      </c>
      <c r="B1669">
        <v>4.0506344449473897</v>
      </c>
      <c r="C1669">
        <v>1.94141940868976</v>
      </c>
      <c r="D1669">
        <v>3.6291462531699601</v>
      </c>
      <c r="H1669">
        <v>332.8</v>
      </c>
      <c r="I1669">
        <v>4.3003439094199098</v>
      </c>
      <c r="J1669">
        <v>5.9782294467022101</v>
      </c>
      <c r="K1669">
        <v>5.2501302523153903</v>
      </c>
    </row>
    <row r="1670" spans="1:11" x14ac:dyDescent="0.55000000000000004">
      <c r="A1670">
        <v>333</v>
      </c>
      <c r="B1670">
        <v>3.84844428246363</v>
      </c>
      <c r="C1670">
        <v>1.8935436334473801</v>
      </c>
      <c r="D1670">
        <v>3.4807304174873201</v>
      </c>
      <c r="H1670">
        <v>333</v>
      </c>
      <c r="I1670">
        <v>5.05655207141122</v>
      </c>
      <c r="J1670">
        <v>5.3393660845578204</v>
      </c>
      <c r="K1670">
        <v>5.5965448774772497</v>
      </c>
    </row>
    <row r="1671" spans="1:11" x14ac:dyDescent="0.55000000000000004">
      <c r="A1671">
        <v>333.2</v>
      </c>
      <c r="B1671">
        <v>3.4707597484639101</v>
      </c>
      <c r="C1671">
        <v>1.9467178740845399</v>
      </c>
      <c r="D1671">
        <v>3.4851399166163999</v>
      </c>
      <c r="H1671">
        <v>333.2</v>
      </c>
      <c r="I1671">
        <v>5.4102335215211701</v>
      </c>
      <c r="J1671">
        <v>5.7003360905653997</v>
      </c>
      <c r="K1671">
        <v>5.6779255923682799</v>
      </c>
    </row>
    <row r="1672" spans="1:11" x14ac:dyDescent="0.55000000000000004">
      <c r="A1672">
        <v>333.4</v>
      </c>
      <c r="B1672">
        <v>3.8529951493426999</v>
      </c>
      <c r="C1672">
        <v>2.11814662133528</v>
      </c>
      <c r="D1672">
        <v>3.5465324694985001</v>
      </c>
      <c r="H1672">
        <v>333.4</v>
      </c>
      <c r="I1672">
        <v>4.2877537634876397</v>
      </c>
      <c r="J1672">
        <v>5.8132043085214198</v>
      </c>
      <c r="K1672">
        <v>5.5677073960744403</v>
      </c>
    </row>
    <row r="1673" spans="1:11" x14ac:dyDescent="0.55000000000000004">
      <c r="A1673">
        <v>333.6</v>
      </c>
      <c r="B1673">
        <v>3.8842799514892401</v>
      </c>
      <c r="C1673">
        <v>1.89175544257039</v>
      </c>
      <c r="D1673">
        <v>3.2559505439463301</v>
      </c>
      <c r="H1673">
        <v>333.6</v>
      </c>
      <c r="I1673">
        <v>4.2404149425858204</v>
      </c>
      <c r="J1673">
        <v>5.8851763665625496</v>
      </c>
      <c r="K1673">
        <v>5.6191515133820102</v>
      </c>
    </row>
    <row r="1674" spans="1:11" x14ac:dyDescent="0.55000000000000004">
      <c r="A1674">
        <v>333.8</v>
      </c>
      <c r="B1674">
        <v>3.6592917007297401</v>
      </c>
      <c r="C1674">
        <v>1.8388998592028301</v>
      </c>
      <c r="D1674">
        <v>3.4197649376006498</v>
      </c>
      <c r="H1674">
        <v>333.8</v>
      </c>
      <c r="I1674">
        <v>4.6274960150918698</v>
      </c>
      <c r="J1674">
        <v>5.87391906187018</v>
      </c>
      <c r="K1674">
        <v>5.5377747348834001</v>
      </c>
    </row>
    <row r="1675" spans="1:11" x14ac:dyDescent="0.55000000000000004">
      <c r="A1675">
        <v>334</v>
      </c>
      <c r="B1675">
        <v>4.0306832331268403</v>
      </c>
      <c r="C1675">
        <v>1.9572400639106999</v>
      </c>
      <c r="D1675">
        <v>3.3789937148064602</v>
      </c>
      <c r="H1675">
        <v>334</v>
      </c>
      <c r="I1675">
        <v>4.5591761588502804</v>
      </c>
      <c r="J1675">
        <v>5.73766138603537</v>
      </c>
      <c r="K1675">
        <v>5.4216139840120299</v>
      </c>
    </row>
    <row r="1676" spans="1:11" x14ac:dyDescent="0.55000000000000004">
      <c r="A1676">
        <v>334.2</v>
      </c>
      <c r="B1676">
        <v>3.7060348435279802</v>
      </c>
      <c r="C1676">
        <v>2.0522080979825001</v>
      </c>
      <c r="D1676">
        <v>3.3988549858073802</v>
      </c>
      <c r="H1676">
        <v>334.2</v>
      </c>
      <c r="I1676">
        <v>4.2718667411847804</v>
      </c>
      <c r="J1676">
        <v>6.1838573378695498</v>
      </c>
      <c r="K1676">
        <v>5.7358985920289198</v>
      </c>
    </row>
    <row r="1677" spans="1:11" x14ac:dyDescent="0.55000000000000004">
      <c r="A1677">
        <v>334.4</v>
      </c>
      <c r="B1677">
        <v>3.6925144799452698</v>
      </c>
      <c r="C1677">
        <v>2.0604402034259399</v>
      </c>
      <c r="D1677">
        <v>3.3652664409293598</v>
      </c>
      <c r="H1677">
        <v>334.4</v>
      </c>
      <c r="I1677">
        <v>5.5617367758680496</v>
      </c>
      <c r="J1677">
        <v>5.81462532814216</v>
      </c>
      <c r="K1677">
        <v>5.5198254776292801</v>
      </c>
    </row>
    <row r="1678" spans="1:11" x14ac:dyDescent="0.55000000000000004">
      <c r="A1678">
        <v>334.6</v>
      </c>
      <c r="B1678">
        <v>4.0300538541555104</v>
      </c>
      <c r="C1678">
        <v>1.8191384212791</v>
      </c>
      <c r="D1678">
        <v>2.9254784411016002</v>
      </c>
      <c r="H1678">
        <v>334.6</v>
      </c>
      <c r="I1678">
        <v>4.8196641124209298</v>
      </c>
      <c r="J1678">
        <v>6.2702634631618501</v>
      </c>
      <c r="K1678">
        <v>5.59492440190159</v>
      </c>
    </row>
    <row r="1679" spans="1:11" x14ac:dyDescent="0.55000000000000004">
      <c r="A1679">
        <v>334.8</v>
      </c>
      <c r="B1679">
        <v>4.0867016776762499</v>
      </c>
      <c r="C1679">
        <v>1.96963157974545</v>
      </c>
      <c r="D1679">
        <v>3.4588855400147702</v>
      </c>
      <c r="H1679">
        <v>334.8</v>
      </c>
      <c r="I1679">
        <v>4.8256311180132299</v>
      </c>
      <c r="J1679">
        <v>6.1704718932524596</v>
      </c>
      <c r="K1679">
        <v>5.3666460906470403</v>
      </c>
    </row>
    <row r="1680" spans="1:11" x14ac:dyDescent="0.55000000000000004">
      <c r="A1680">
        <v>335</v>
      </c>
      <c r="B1680">
        <v>3.86732722705454</v>
      </c>
      <c r="C1680">
        <v>1.6756855402862401</v>
      </c>
      <c r="D1680">
        <v>3.2900854228471301</v>
      </c>
      <c r="H1680">
        <v>335</v>
      </c>
      <c r="I1680">
        <v>4.71710548186058</v>
      </c>
      <c r="J1680">
        <v>5.8282865438512301</v>
      </c>
      <c r="K1680">
        <v>5.86675188785581</v>
      </c>
    </row>
    <row r="1681" spans="1:11" x14ac:dyDescent="0.55000000000000004">
      <c r="A1681">
        <v>335.2</v>
      </c>
      <c r="B1681">
        <v>4.05147195307618</v>
      </c>
      <c r="C1681">
        <v>2.0171930346742899</v>
      </c>
      <c r="D1681">
        <v>3.3707256868875302</v>
      </c>
      <c r="H1681">
        <v>335.2</v>
      </c>
      <c r="I1681">
        <v>4.3474605500464598</v>
      </c>
      <c r="J1681">
        <v>6.2713550886741096</v>
      </c>
      <c r="K1681">
        <v>5.7993972049502904</v>
      </c>
    </row>
    <row r="1682" spans="1:11" x14ac:dyDescent="0.55000000000000004">
      <c r="A1682">
        <v>335.4</v>
      </c>
      <c r="B1682">
        <v>3.9439374246528498</v>
      </c>
      <c r="C1682">
        <v>1.9438132208274499</v>
      </c>
      <c r="D1682">
        <v>3.5341538965415</v>
      </c>
      <c r="H1682">
        <v>335.4</v>
      </c>
      <c r="I1682">
        <v>5.27800833232883</v>
      </c>
      <c r="J1682">
        <v>6.0242838052470198</v>
      </c>
      <c r="K1682">
        <v>5.4135977690238999</v>
      </c>
    </row>
    <row r="1683" spans="1:11" x14ac:dyDescent="0.55000000000000004">
      <c r="A1683">
        <v>335.6</v>
      </c>
      <c r="B1683">
        <v>4.1316170240885599</v>
      </c>
      <c r="C1683">
        <v>1.8617680014723701</v>
      </c>
      <c r="D1683">
        <v>3.40780305549253</v>
      </c>
      <c r="H1683">
        <v>335.6</v>
      </c>
      <c r="I1683">
        <v>5.2885718175145104</v>
      </c>
      <c r="J1683">
        <v>6.1994759951307197</v>
      </c>
      <c r="K1683">
        <v>5.3309331802119999</v>
      </c>
    </row>
    <row r="1684" spans="1:11" x14ac:dyDescent="0.55000000000000004">
      <c r="A1684">
        <v>335.8</v>
      </c>
      <c r="B1684">
        <v>3.87223970283295</v>
      </c>
      <c r="C1684">
        <v>1.8598902653176901</v>
      </c>
      <c r="D1684">
        <v>3.25093105591167</v>
      </c>
      <c r="H1684">
        <v>335.8</v>
      </c>
      <c r="I1684">
        <v>4.9142977544028703</v>
      </c>
      <c r="J1684">
        <v>6.0883330345338003</v>
      </c>
      <c r="K1684">
        <v>5.64047306968562</v>
      </c>
    </row>
    <row r="1685" spans="1:11" x14ac:dyDescent="0.55000000000000004">
      <c r="A1685">
        <v>336</v>
      </c>
      <c r="B1685">
        <v>3.6794798103728898</v>
      </c>
      <c r="C1685">
        <v>1.7853501309835</v>
      </c>
      <c r="D1685">
        <v>3.3812638762783398</v>
      </c>
      <c r="H1685">
        <v>336</v>
      </c>
      <c r="I1685">
        <v>4.9530962597085697</v>
      </c>
      <c r="J1685">
        <v>5.4670395036649104</v>
      </c>
      <c r="K1685">
        <v>5.4752462576014098</v>
      </c>
    </row>
    <row r="1686" spans="1:11" x14ac:dyDescent="0.55000000000000004">
      <c r="A1686">
        <v>336.2</v>
      </c>
      <c r="B1686">
        <v>3.9002859748018102</v>
      </c>
      <c r="C1686">
        <v>2.10534574313222</v>
      </c>
      <c r="D1686">
        <v>3.4028800850513901</v>
      </c>
      <c r="H1686">
        <v>336.2</v>
      </c>
      <c r="I1686">
        <v>4.9922352291603902</v>
      </c>
      <c r="J1686">
        <v>6.1284937350619604</v>
      </c>
      <c r="K1686">
        <v>5.77714895262877</v>
      </c>
    </row>
    <row r="1687" spans="1:11" x14ac:dyDescent="0.55000000000000004">
      <c r="A1687">
        <v>336.4</v>
      </c>
      <c r="B1687">
        <v>4.07165450319276</v>
      </c>
      <c r="C1687">
        <v>2.17945461171219</v>
      </c>
      <c r="D1687">
        <v>3.0581646349200899</v>
      </c>
      <c r="H1687">
        <v>336.4</v>
      </c>
      <c r="I1687">
        <v>4.8646363629070297</v>
      </c>
      <c r="J1687">
        <v>5.8687085652497899</v>
      </c>
      <c r="K1687">
        <v>5.8978811957457999</v>
      </c>
    </row>
    <row r="1688" spans="1:11" x14ac:dyDescent="0.55000000000000004">
      <c r="A1688">
        <v>336.6</v>
      </c>
      <c r="B1688">
        <v>3.54268303528562</v>
      </c>
      <c r="C1688">
        <v>2.03104931983767</v>
      </c>
      <c r="D1688">
        <v>3.3644149296475399</v>
      </c>
      <c r="H1688">
        <v>336.6</v>
      </c>
      <c r="I1688">
        <v>4.11608963175187</v>
      </c>
      <c r="J1688">
        <v>5.9928629701447997</v>
      </c>
      <c r="K1688">
        <v>5.9819993082949496</v>
      </c>
    </row>
    <row r="1689" spans="1:11" x14ac:dyDescent="0.55000000000000004">
      <c r="A1689">
        <v>336.8</v>
      </c>
      <c r="B1689">
        <v>3.4422427629028598</v>
      </c>
      <c r="C1689">
        <v>2.06006096562297</v>
      </c>
      <c r="D1689">
        <v>3.5077108610560099</v>
      </c>
      <c r="H1689">
        <v>336.8</v>
      </c>
      <c r="I1689">
        <v>4.8050784270308098</v>
      </c>
      <c r="J1689">
        <v>5.3852814157911899</v>
      </c>
      <c r="K1689">
        <v>5.3315128949002402</v>
      </c>
    </row>
    <row r="1690" spans="1:11" x14ac:dyDescent="0.55000000000000004">
      <c r="A1690">
        <v>337</v>
      </c>
      <c r="B1690">
        <v>3.4395903753142099</v>
      </c>
      <c r="C1690">
        <v>1.86823925186299</v>
      </c>
      <c r="D1690">
        <v>4.0791123960590596</v>
      </c>
      <c r="H1690">
        <v>337</v>
      </c>
      <c r="I1690">
        <v>4.7763515365291402</v>
      </c>
      <c r="J1690">
        <v>5.5233854972488299</v>
      </c>
      <c r="K1690">
        <v>5.6155856547012499</v>
      </c>
    </row>
    <row r="1691" spans="1:11" x14ac:dyDescent="0.55000000000000004">
      <c r="A1691">
        <v>337.2</v>
      </c>
      <c r="B1691">
        <v>3.87878471088661</v>
      </c>
      <c r="C1691">
        <v>1.81432839267729</v>
      </c>
      <c r="D1691">
        <v>4.1818175729005702</v>
      </c>
      <c r="H1691">
        <v>337.2</v>
      </c>
      <c r="I1691">
        <v>4.9560483301559302</v>
      </c>
      <c r="J1691">
        <v>5.7180080870929899</v>
      </c>
      <c r="K1691">
        <v>5.4280221751710602</v>
      </c>
    </row>
    <row r="1692" spans="1:11" x14ac:dyDescent="0.55000000000000004">
      <c r="A1692">
        <v>337.4</v>
      </c>
      <c r="B1692">
        <v>3.7224631606716798</v>
      </c>
      <c r="C1692">
        <v>1.80316655066401</v>
      </c>
      <c r="D1692">
        <v>4.5085782059375203</v>
      </c>
      <c r="H1692">
        <v>337.4</v>
      </c>
      <c r="I1692">
        <v>4.9611186115699297</v>
      </c>
      <c r="J1692">
        <v>5.4435439569512099</v>
      </c>
      <c r="K1692">
        <v>5.4083235006044301</v>
      </c>
    </row>
    <row r="1693" spans="1:11" x14ac:dyDescent="0.55000000000000004">
      <c r="A1693">
        <v>337.6</v>
      </c>
      <c r="B1693">
        <v>4.0885909607159796</v>
      </c>
      <c r="C1693">
        <v>2.2180296619651698</v>
      </c>
      <c r="D1693">
        <v>4.3188690108002596</v>
      </c>
      <c r="H1693">
        <v>337.6</v>
      </c>
      <c r="I1693">
        <v>4.3663823624662799</v>
      </c>
      <c r="J1693">
        <v>5.8081855455110496</v>
      </c>
      <c r="K1693">
        <v>5.7850063069502902</v>
      </c>
    </row>
    <row r="1694" spans="1:11" x14ac:dyDescent="0.55000000000000004">
      <c r="A1694">
        <v>337.8</v>
      </c>
      <c r="B1694">
        <v>3.8036565300117098</v>
      </c>
      <c r="C1694">
        <v>2.0237947375149501</v>
      </c>
      <c r="D1694">
        <v>4.0654523030970697</v>
      </c>
      <c r="H1694">
        <v>337.8</v>
      </c>
      <c r="I1694">
        <v>4.36318513908195</v>
      </c>
      <c r="J1694">
        <v>5.6920962816725398</v>
      </c>
      <c r="K1694">
        <v>5.8579947160339403</v>
      </c>
    </row>
    <row r="1695" spans="1:11" x14ac:dyDescent="0.55000000000000004">
      <c r="A1695">
        <v>338</v>
      </c>
      <c r="B1695">
        <v>4.0861287157326798</v>
      </c>
      <c r="C1695">
        <v>1.92781819084422</v>
      </c>
      <c r="D1695">
        <v>4.1902427956543997</v>
      </c>
      <c r="H1695">
        <v>338</v>
      </c>
      <c r="I1695">
        <v>4.4516057699018301</v>
      </c>
      <c r="J1695">
        <v>5.9452325720080701</v>
      </c>
      <c r="K1695">
        <v>5.5893616349870996</v>
      </c>
    </row>
    <row r="1696" spans="1:11" x14ac:dyDescent="0.55000000000000004">
      <c r="A1696">
        <v>338.2</v>
      </c>
      <c r="B1696">
        <v>4.1599303145025397</v>
      </c>
      <c r="C1696">
        <v>1.9056968245607699</v>
      </c>
      <c r="D1696">
        <v>4.1580972636988598</v>
      </c>
      <c r="H1696">
        <v>338.2</v>
      </c>
      <c r="I1696">
        <v>5.2264989965681199</v>
      </c>
      <c r="J1696">
        <v>5.8091848984852996</v>
      </c>
      <c r="K1696">
        <v>5.6171980915663804</v>
      </c>
    </row>
    <row r="1697" spans="1:11" x14ac:dyDescent="0.55000000000000004">
      <c r="A1697">
        <v>338.4</v>
      </c>
      <c r="B1697">
        <v>4.1045127071628498</v>
      </c>
      <c r="C1697">
        <v>1.9476688652331</v>
      </c>
      <c r="D1697">
        <v>4.2624217789030103</v>
      </c>
      <c r="H1697">
        <v>338.4</v>
      </c>
      <c r="I1697">
        <v>5.0884216795294801</v>
      </c>
      <c r="J1697">
        <v>6.01834998132201</v>
      </c>
      <c r="K1697">
        <v>5.7830323348919501</v>
      </c>
    </row>
    <row r="1698" spans="1:11" x14ac:dyDescent="0.55000000000000004">
      <c r="A1698">
        <v>338.6</v>
      </c>
      <c r="B1698">
        <v>4.0402394804859396</v>
      </c>
      <c r="C1698">
        <v>1.7670549404838101</v>
      </c>
      <c r="D1698">
        <v>4.0400944507474001</v>
      </c>
      <c r="H1698">
        <v>338.6</v>
      </c>
      <c r="I1698">
        <v>4.9984294512170102</v>
      </c>
      <c r="J1698">
        <v>6.2768430294592799</v>
      </c>
      <c r="K1698">
        <v>5.3784883207528198</v>
      </c>
    </row>
    <row r="1699" spans="1:11" x14ac:dyDescent="0.55000000000000004">
      <c r="A1699">
        <v>338.8</v>
      </c>
      <c r="B1699">
        <v>4.1271163261488297</v>
      </c>
      <c r="C1699">
        <v>1.86276392533295</v>
      </c>
      <c r="D1699">
        <v>4.0129490257063098</v>
      </c>
      <c r="H1699">
        <v>338.8</v>
      </c>
      <c r="I1699">
        <v>4.67342903528702</v>
      </c>
      <c r="J1699">
        <v>5.8116645107768798</v>
      </c>
      <c r="K1699">
        <v>5.22985568742381</v>
      </c>
    </row>
    <row r="1700" spans="1:11" x14ac:dyDescent="0.55000000000000004">
      <c r="A1700">
        <v>339</v>
      </c>
      <c r="B1700">
        <v>4.0691601910558797</v>
      </c>
      <c r="C1700">
        <v>1.99045489364433</v>
      </c>
      <c r="D1700">
        <v>4.0612457104817397</v>
      </c>
      <c r="H1700">
        <v>339</v>
      </c>
      <c r="I1700">
        <v>4.3163044717695396</v>
      </c>
      <c r="J1700">
        <v>5.6328480558368597</v>
      </c>
      <c r="K1700">
        <v>5.2904257512055697</v>
      </c>
    </row>
    <row r="1701" spans="1:11" x14ac:dyDescent="0.55000000000000004">
      <c r="A1701">
        <v>339.2</v>
      </c>
      <c r="B1701">
        <v>3.6493249024415801</v>
      </c>
      <c r="C1701">
        <v>2.1232769602850201</v>
      </c>
      <c r="D1701">
        <v>3.9258150217466099</v>
      </c>
      <c r="H1701">
        <v>339.2</v>
      </c>
      <c r="I1701">
        <v>4.3140041656248496</v>
      </c>
      <c r="J1701">
        <v>5.5877528097278404</v>
      </c>
      <c r="K1701">
        <v>5.5571670577014096</v>
      </c>
    </row>
    <row r="1702" spans="1:11" x14ac:dyDescent="0.55000000000000004">
      <c r="A1702">
        <v>339.4</v>
      </c>
      <c r="B1702">
        <v>3.6074359317309201</v>
      </c>
      <c r="C1702">
        <v>2.1772305933355001</v>
      </c>
      <c r="D1702">
        <v>3.9864477482235201</v>
      </c>
      <c r="H1702">
        <v>339.4</v>
      </c>
      <c r="I1702">
        <v>5.1077990678970204</v>
      </c>
      <c r="J1702">
        <v>5.5468818467365804</v>
      </c>
      <c r="K1702">
        <v>5.3093693735643201</v>
      </c>
    </row>
    <row r="1703" spans="1:11" x14ac:dyDescent="0.55000000000000004">
      <c r="A1703">
        <v>339.6</v>
      </c>
      <c r="B1703">
        <v>3.66280907195965</v>
      </c>
      <c r="C1703">
        <v>2.1816560845661299</v>
      </c>
      <c r="D1703">
        <v>4.0078842223403104</v>
      </c>
      <c r="H1703">
        <v>339.6</v>
      </c>
      <c r="I1703">
        <v>5.0784667502862098</v>
      </c>
      <c r="J1703">
        <v>5.90655787840792</v>
      </c>
      <c r="K1703">
        <v>5.6457479229021104</v>
      </c>
    </row>
    <row r="1704" spans="1:11" x14ac:dyDescent="0.55000000000000004">
      <c r="A1704">
        <v>339.8</v>
      </c>
      <c r="B1704">
        <v>3.9195087587169999</v>
      </c>
      <c r="C1704">
        <v>2.3831757504175601</v>
      </c>
      <c r="D1704">
        <v>3.96339002543119</v>
      </c>
      <c r="H1704">
        <v>339.8</v>
      </c>
      <c r="I1704">
        <v>5.68241755829564</v>
      </c>
      <c r="J1704">
        <v>6.19937488382386</v>
      </c>
      <c r="K1704">
        <v>5.2567388456195996</v>
      </c>
    </row>
    <row r="1705" spans="1:11" x14ac:dyDescent="0.55000000000000004">
      <c r="A1705">
        <v>340</v>
      </c>
      <c r="B1705">
        <v>3.3991697286493299</v>
      </c>
      <c r="C1705">
        <v>2.0177375782114799</v>
      </c>
      <c r="D1705">
        <v>3.7328430759310098</v>
      </c>
      <c r="H1705">
        <v>340</v>
      </c>
      <c r="I1705">
        <v>5.90046266983921</v>
      </c>
      <c r="J1705">
        <v>6.0865625523164697</v>
      </c>
      <c r="K1705">
        <v>5.6562559023217203</v>
      </c>
    </row>
    <row r="1706" spans="1:11" x14ac:dyDescent="0.55000000000000004">
      <c r="A1706">
        <v>340.2</v>
      </c>
      <c r="B1706">
        <v>3.23789571474174</v>
      </c>
      <c r="C1706">
        <v>2.2616359300041</v>
      </c>
      <c r="D1706">
        <v>4.0793723908022104</v>
      </c>
      <c r="H1706">
        <v>340.2</v>
      </c>
      <c r="I1706">
        <v>4.5868437591036697</v>
      </c>
      <c r="J1706">
        <v>6.0926424985795498</v>
      </c>
      <c r="K1706">
        <v>5.6973147267822704</v>
      </c>
    </row>
    <row r="1707" spans="1:11" x14ac:dyDescent="0.55000000000000004">
      <c r="A1707">
        <v>340.4</v>
      </c>
      <c r="B1707">
        <v>3.48200238206292</v>
      </c>
      <c r="C1707">
        <v>2.04130489931726</v>
      </c>
      <c r="D1707">
        <v>3.6281269545901198</v>
      </c>
      <c r="H1707">
        <v>340.4</v>
      </c>
      <c r="I1707">
        <v>4.4207467361700203</v>
      </c>
      <c r="J1707">
        <v>6.3883458550473398</v>
      </c>
      <c r="K1707">
        <v>6.1252810147551902</v>
      </c>
    </row>
    <row r="1708" spans="1:11" x14ac:dyDescent="0.55000000000000004">
      <c r="A1708">
        <v>340.6</v>
      </c>
      <c r="B1708">
        <v>3.5621790339100499</v>
      </c>
      <c r="C1708">
        <v>1.9727948552505801</v>
      </c>
      <c r="D1708">
        <v>3.9578194803129501</v>
      </c>
      <c r="H1708">
        <v>340.6</v>
      </c>
      <c r="I1708">
        <v>4.4301313634856196</v>
      </c>
      <c r="J1708">
        <v>6.3985513435307997</v>
      </c>
      <c r="K1708">
        <v>5.72290925167602</v>
      </c>
    </row>
    <row r="1709" spans="1:11" x14ac:dyDescent="0.55000000000000004">
      <c r="A1709">
        <v>340.8</v>
      </c>
      <c r="B1709">
        <v>3.4257014579382199</v>
      </c>
      <c r="C1709">
        <v>2.0252530295793298</v>
      </c>
      <c r="D1709">
        <v>3.7843286231770201</v>
      </c>
      <c r="H1709">
        <v>340.8</v>
      </c>
      <c r="I1709">
        <v>4.0937554454541303</v>
      </c>
      <c r="J1709">
        <v>6.4362258072784604</v>
      </c>
      <c r="K1709">
        <v>5.9586823592664899</v>
      </c>
    </row>
    <row r="1710" spans="1:11" x14ac:dyDescent="0.55000000000000004">
      <c r="A1710">
        <v>341</v>
      </c>
      <c r="B1710">
        <v>3.4543265655199402</v>
      </c>
      <c r="C1710">
        <v>1.8191797034066199</v>
      </c>
      <c r="D1710">
        <v>3.57471166665208</v>
      </c>
      <c r="H1710">
        <v>341</v>
      </c>
      <c r="I1710">
        <v>4.65287504907855</v>
      </c>
      <c r="J1710">
        <v>5.6183108417549601</v>
      </c>
      <c r="K1710">
        <v>5.24477339481738</v>
      </c>
    </row>
    <row r="1711" spans="1:11" x14ac:dyDescent="0.55000000000000004">
      <c r="A1711">
        <v>341.2</v>
      </c>
      <c r="B1711">
        <v>3.47146611289778</v>
      </c>
      <c r="C1711">
        <v>1.8909097187908199</v>
      </c>
      <c r="D1711">
        <v>3.6811957325672102</v>
      </c>
      <c r="H1711">
        <v>341.2</v>
      </c>
      <c r="I1711">
        <v>4.4930280983003197</v>
      </c>
      <c r="J1711">
        <v>6.5184259669338598</v>
      </c>
      <c r="K1711">
        <v>5.2874408617211301</v>
      </c>
    </row>
    <row r="1712" spans="1:11" x14ac:dyDescent="0.55000000000000004">
      <c r="A1712">
        <v>341.4</v>
      </c>
      <c r="B1712">
        <v>3.3784401185089799</v>
      </c>
      <c r="C1712">
        <v>1.8466446399734699</v>
      </c>
      <c r="D1712">
        <v>3.6616746111930301</v>
      </c>
      <c r="H1712">
        <v>341.4</v>
      </c>
      <c r="I1712">
        <v>3.9487234765362502</v>
      </c>
      <c r="J1712">
        <v>5.73179533333977</v>
      </c>
      <c r="K1712">
        <v>5.7285980931978404</v>
      </c>
    </row>
    <row r="1713" spans="1:11" x14ac:dyDescent="0.55000000000000004">
      <c r="A1713">
        <v>341.6</v>
      </c>
      <c r="B1713">
        <v>3.5272919004508099</v>
      </c>
      <c r="C1713">
        <v>1.7831597113304301</v>
      </c>
      <c r="D1713">
        <v>3.5837563833648902</v>
      </c>
      <c r="H1713">
        <v>341.6</v>
      </c>
      <c r="I1713">
        <v>4.3598127635192698</v>
      </c>
      <c r="J1713">
        <v>6.1282633446755499</v>
      </c>
      <c r="K1713">
        <v>5.5296922809557696</v>
      </c>
    </row>
    <row r="1714" spans="1:11" x14ac:dyDescent="0.55000000000000004">
      <c r="A1714">
        <v>341.8</v>
      </c>
      <c r="B1714">
        <v>3.6302405367323098</v>
      </c>
      <c r="C1714">
        <v>1.8693211894695101</v>
      </c>
      <c r="D1714">
        <v>3.8029814447783301</v>
      </c>
      <c r="H1714">
        <v>341.8</v>
      </c>
      <c r="I1714">
        <v>4.0407326727333697</v>
      </c>
      <c r="J1714">
        <v>5.9757164829676803</v>
      </c>
      <c r="K1714">
        <v>5.5680056018791504</v>
      </c>
    </row>
    <row r="1715" spans="1:11" x14ac:dyDescent="0.55000000000000004">
      <c r="A1715">
        <v>342</v>
      </c>
      <c r="B1715">
        <v>3.4856897109602798</v>
      </c>
      <c r="C1715">
        <v>2.0302291866968898</v>
      </c>
      <c r="D1715">
        <v>3.74320505451379</v>
      </c>
      <c r="H1715">
        <v>342</v>
      </c>
      <c r="I1715">
        <v>4.0904138327300199</v>
      </c>
      <c r="J1715">
        <v>6.0721979121524896</v>
      </c>
      <c r="K1715">
        <v>5.4384124172908503</v>
      </c>
    </row>
    <row r="1716" spans="1:11" x14ac:dyDescent="0.55000000000000004">
      <c r="A1716">
        <v>342.2</v>
      </c>
      <c r="B1716">
        <v>3.3533910356094001</v>
      </c>
      <c r="C1716">
        <v>1.9927220458944299</v>
      </c>
      <c r="D1716">
        <v>3.5943271383665798</v>
      </c>
      <c r="H1716">
        <v>342.2</v>
      </c>
      <c r="I1716">
        <v>3.9665142392854</v>
      </c>
      <c r="J1716">
        <v>5.82571408710238</v>
      </c>
      <c r="K1716">
        <v>5.2040516797303997</v>
      </c>
    </row>
    <row r="1717" spans="1:11" x14ac:dyDescent="0.55000000000000004">
      <c r="A1717">
        <v>342.4</v>
      </c>
      <c r="B1717">
        <v>2.9921565481495498</v>
      </c>
      <c r="C1717">
        <v>2.03350821137251</v>
      </c>
      <c r="D1717">
        <v>4.0236651991029397</v>
      </c>
      <c r="H1717">
        <v>342.4</v>
      </c>
      <c r="I1717">
        <v>4.1081735673398603</v>
      </c>
      <c r="J1717">
        <v>6.2713892598309</v>
      </c>
      <c r="K1717">
        <v>5.0887817976462397</v>
      </c>
    </row>
    <row r="1718" spans="1:11" x14ac:dyDescent="0.55000000000000004">
      <c r="A1718">
        <v>342.6</v>
      </c>
      <c r="B1718">
        <v>3.3635835809841899</v>
      </c>
      <c r="C1718">
        <v>1.95284317828613</v>
      </c>
      <c r="D1718">
        <v>3.69279795591661</v>
      </c>
      <c r="H1718">
        <v>342.6</v>
      </c>
      <c r="I1718">
        <v>4.0769602631201902</v>
      </c>
      <c r="J1718">
        <v>6.5645795314675803</v>
      </c>
      <c r="K1718">
        <v>5.3100432913601097</v>
      </c>
    </row>
    <row r="1719" spans="1:11" x14ac:dyDescent="0.55000000000000004">
      <c r="A1719">
        <v>342.8</v>
      </c>
      <c r="B1719">
        <v>3.0999480777173898</v>
      </c>
      <c r="C1719">
        <v>2.0269438526761498</v>
      </c>
      <c r="D1719">
        <v>3.8968594177051199</v>
      </c>
      <c r="H1719">
        <v>342.8</v>
      </c>
      <c r="I1719">
        <v>4.1677313173487596</v>
      </c>
      <c r="J1719">
        <v>6.2116531809184696</v>
      </c>
      <c r="K1719">
        <v>5.5645146460569901</v>
      </c>
    </row>
    <row r="1720" spans="1:11" x14ac:dyDescent="0.55000000000000004">
      <c r="A1720">
        <v>343</v>
      </c>
      <c r="B1720">
        <v>3.2929918241332401</v>
      </c>
      <c r="C1720">
        <v>1.9782430201355301</v>
      </c>
      <c r="D1720">
        <v>3.9674613867209998</v>
      </c>
      <c r="H1720">
        <v>343</v>
      </c>
      <c r="I1720">
        <v>4.7373270043455102</v>
      </c>
      <c r="J1720">
        <v>6.20308244019557</v>
      </c>
      <c r="K1720">
        <v>4.8412213559768302</v>
      </c>
    </row>
    <row r="1721" spans="1:11" x14ac:dyDescent="0.55000000000000004">
      <c r="A1721">
        <v>343.2</v>
      </c>
      <c r="B1721">
        <v>3.4407133465042699</v>
      </c>
      <c r="C1721">
        <v>1.9276940439740899</v>
      </c>
      <c r="D1721">
        <v>3.6930114657547399</v>
      </c>
      <c r="H1721">
        <v>343.2</v>
      </c>
      <c r="I1721">
        <v>4.5187278177896202</v>
      </c>
      <c r="J1721">
        <v>6.05535246255132</v>
      </c>
      <c r="K1721">
        <v>5.4245701211973998</v>
      </c>
    </row>
    <row r="1722" spans="1:11" x14ac:dyDescent="0.55000000000000004">
      <c r="A1722">
        <v>343.4</v>
      </c>
      <c r="B1722">
        <v>3.6221360185123999</v>
      </c>
      <c r="C1722">
        <v>1.9117983345737799</v>
      </c>
      <c r="D1722">
        <v>3.81867717027019</v>
      </c>
      <c r="H1722">
        <v>343.4</v>
      </c>
      <c r="I1722">
        <v>4.8238192228958399</v>
      </c>
      <c r="J1722">
        <v>6.4714971232775502</v>
      </c>
      <c r="K1722">
        <v>5.4020389116051897</v>
      </c>
    </row>
    <row r="1723" spans="1:11" x14ac:dyDescent="0.55000000000000004">
      <c r="A1723">
        <v>343.6</v>
      </c>
      <c r="B1723">
        <v>3.29680401652511</v>
      </c>
      <c r="C1723">
        <v>1.95204342353273</v>
      </c>
      <c r="D1723">
        <v>3.5506841172778798</v>
      </c>
      <c r="H1723">
        <v>343.6</v>
      </c>
      <c r="I1723">
        <v>4.2901558501417902</v>
      </c>
      <c r="J1723">
        <v>6.1796573316723702</v>
      </c>
      <c r="K1723">
        <v>5.3035230107431097</v>
      </c>
    </row>
    <row r="1724" spans="1:11" x14ac:dyDescent="0.55000000000000004">
      <c r="A1724">
        <v>343.8</v>
      </c>
      <c r="B1724">
        <v>3.1370991306630298</v>
      </c>
      <c r="C1724">
        <v>2.0061436903303198</v>
      </c>
      <c r="D1724">
        <v>3.9702629674843202</v>
      </c>
      <c r="H1724">
        <v>343.8</v>
      </c>
      <c r="I1724">
        <v>4.4320664645042198</v>
      </c>
      <c r="J1724">
        <v>5.9803185479431402</v>
      </c>
      <c r="K1724">
        <v>5.3321356903220201</v>
      </c>
    </row>
    <row r="1725" spans="1:11" x14ac:dyDescent="0.55000000000000004">
      <c r="A1725">
        <v>344</v>
      </c>
      <c r="B1725">
        <v>3.3974059850105101</v>
      </c>
      <c r="C1725">
        <v>2.0186787306006</v>
      </c>
      <c r="D1725">
        <v>3.7722423488869499</v>
      </c>
      <c r="H1725">
        <v>344</v>
      </c>
      <c r="I1725">
        <v>4.1026275893738298</v>
      </c>
      <c r="J1725">
        <v>6.4655251189763003</v>
      </c>
      <c r="K1725">
        <v>5.6287304442529598</v>
      </c>
    </row>
    <row r="1726" spans="1:11" x14ac:dyDescent="0.55000000000000004">
      <c r="A1726">
        <v>344.2</v>
      </c>
      <c r="B1726">
        <v>3.38498492568936</v>
      </c>
      <c r="C1726">
        <v>2.0521782036498499</v>
      </c>
      <c r="D1726">
        <v>3.4804792311280899</v>
      </c>
      <c r="H1726">
        <v>344.2</v>
      </c>
      <c r="I1726">
        <v>4.24898316672137</v>
      </c>
      <c r="J1726">
        <v>6.57405382260285</v>
      </c>
      <c r="K1726">
        <v>5.9573940206643901</v>
      </c>
    </row>
    <row r="1727" spans="1:11" x14ac:dyDescent="0.55000000000000004">
      <c r="A1727">
        <v>344.4</v>
      </c>
      <c r="B1727">
        <v>3.5731586309168599</v>
      </c>
      <c r="C1727">
        <v>2.20130084523253</v>
      </c>
      <c r="D1727">
        <v>3.70020267502125</v>
      </c>
      <c r="H1727">
        <v>344.4</v>
      </c>
      <c r="I1727">
        <v>4.2451458697150297</v>
      </c>
      <c r="J1727">
        <v>6.5103356770277996</v>
      </c>
      <c r="K1727">
        <v>5.2330791130131198</v>
      </c>
    </row>
    <row r="1728" spans="1:11" x14ac:dyDescent="0.55000000000000004">
      <c r="A1728">
        <v>344.6</v>
      </c>
      <c r="B1728">
        <v>3.7146174479109799</v>
      </c>
      <c r="C1728">
        <v>2.1083723585209899</v>
      </c>
      <c r="D1728">
        <v>3.6244527202814298</v>
      </c>
      <c r="H1728">
        <v>344.6</v>
      </c>
      <c r="I1728">
        <v>4.0254902676226996</v>
      </c>
      <c r="J1728">
        <v>6.0469888521606396</v>
      </c>
      <c r="K1728">
        <v>5.5164235818507796</v>
      </c>
    </row>
    <row r="1729" spans="1:11" x14ac:dyDescent="0.55000000000000004">
      <c r="A1729">
        <v>344.8</v>
      </c>
      <c r="B1729">
        <v>3.43231489094121</v>
      </c>
      <c r="C1729">
        <v>2.1421406162804102</v>
      </c>
      <c r="D1729">
        <v>3.5614431915089302</v>
      </c>
      <c r="H1729">
        <v>344.8</v>
      </c>
      <c r="I1729">
        <v>4.1952327709386497</v>
      </c>
      <c r="J1729">
        <v>6.3305533638949001</v>
      </c>
      <c r="K1729">
        <v>5.5770164272962601</v>
      </c>
    </row>
    <row r="1730" spans="1:11" x14ac:dyDescent="0.55000000000000004">
      <c r="A1730">
        <v>345</v>
      </c>
      <c r="B1730">
        <v>3.7852433799654399</v>
      </c>
      <c r="C1730">
        <v>2.1716636743311102</v>
      </c>
      <c r="D1730">
        <v>3.9884027396150898</v>
      </c>
      <c r="H1730">
        <v>345</v>
      </c>
      <c r="I1730">
        <v>4.2876371128180004</v>
      </c>
      <c r="J1730">
        <v>6.4420094356046498</v>
      </c>
      <c r="K1730">
        <v>5.32839809923943</v>
      </c>
    </row>
    <row r="1731" spans="1:11" x14ac:dyDescent="0.55000000000000004">
      <c r="A1731">
        <v>345.2</v>
      </c>
      <c r="B1731">
        <v>3.6024057517024701</v>
      </c>
      <c r="C1731">
        <v>2.3297784888196502</v>
      </c>
      <c r="D1731">
        <v>3.7957214838520401</v>
      </c>
      <c r="H1731">
        <v>345.2</v>
      </c>
      <c r="I1731">
        <v>4.4374681749298297</v>
      </c>
      <c r="J1731">
        <v>6.7273661661961501</v>
      </c>
      <c r="K1731">
        <v>5.6006967907606704</v>
      </c>
    </row>
    <row r="1732" spans="1:11" x14ac:dyDescent="0.55000000000000004">
      <c r="A1732">
        <v>345.4</v>
      </c>
      <c r="B1732">
        <v>3.8164386739407501</v>
      </c>
      <c r="C1732">
        <v>2.2919774742085699</v>
      </c>
      <c r="D1732">
        <v>3.6039818989566399</v>
      </c>
      <c r="H1732">
        <v>345.4</v>
      </c>
      <c r="I1732">
        <v>3.8754338924276599</v>
      </c>
      <c r="J1732">
        <v>5.73780518090856</v>
      </c>
      <c r="K1732">
        <v>5.7540878624094098</v>
      </c>
    </row>
    <row r="1733" spans="1:11" x14ac:dyDescent="0.55000000000000004">
      <c r="A1733">
        <v>345.6</v>
      </c>
      <c r="B1733">
        <v>3.83274409181274</v>
      </c>
      <c r="C1733">
        <v>2.40892934217888</v>
      </c>
      <c r="D1733">
        <v>3.6746671948623502</v>
      </c>
      <c r="H1733">
        <v>345.6</v>
      </c>
      <c r="I1733">
        <v>4.19923190411654</v>
      </c>
      <c r="J1733">
        <v>6.3500098052715002</v>
      </c>
      <c r="K1733">
        <v>5.7357667160122903</v>
      </c>
    </row>
    <row r="1734" spans="1:11" x14ac:dyDescent="0.55000000000000004">
      <c r="A1734">
        <v>345.8</v>
      </c>
      <c r="B1734">
        <v>3.79348337675636</v>
      </c>
      <c r="C1734">
        <v>2.2019593184094299</v>
      </c>
      <c r="D1734">
        <v>3.8469675704206701</v>
      </c>
      <c r="H1734">
        <v>345.8</v>
      </c>
      <c r="I1734">
        <v>4.4126540712375899</v>
      </c>
      <c r="J1734">
        <v>6.3318736435318597</v>
      </c>
      <c r="K1734">
        <v>5.6806718344509797</v>
      </c>
    </row>
    <row r="1735" spans="1:11" x14ac:dyDescent="0.55000000000000004">
      <c r="A1735">
        <v>346</v>
      </c>
      <c r="B1735">
        <v>3.6972113152289898</v>
      </c>
      <c r="C1735">
        <v>2.1427813688802502</v>
      </c>
      <c r="D1735">
        <v>3.6496059546059798</v>
      </c>
      <c r="H1735">
        <v>346</v>
      </c>
      <c r="I1735">
        <v>4.1985861506287101</v>
      </c>
      <c r="J1735">
        <v>6.2533474939902902</v>
      </c>
      <c r="K1735">
        <v>5.5416102076883904</v>
      </c>
    </row>
    <row r="1736" spans="1:11" x14ac:dyDescent="0.55000000000000004">
      <c r="A1736">
        <v>346.2</v>
      </c>
      <c r="B1736">
        <v>3.6395653892233399</v>
      </c>
      <c r="C1736">
        <v>2.1512744703254501</v>
      </c>
      <c r="D1736">
        <v>3.5997220457658101</v>
      </c>
      <c r="H1736">
        <v>346.2</v>
      </c>
      <c r="I1736">
        <v>4.0704932403897898</v>
      </c>
      <c r="J1736">
        <v>6.2831581860640098</v>
      </c>
      <c r="K1736">
        <v>5.8386068149055097</v>
      </c>
    </row>
    <row r="1737" spans="1:11" x14ac:dyDescent="0.55000000000000004">
      <c r="A1737">
        <v>346.4</v>
      </c>
      <c r="B1737">
        <v>3.5245188317040501</v>
      </c>
      <c r="C1737">
        <v>2.05473800018718</v>
      </c>
      <c r="D1737">
        <v>3.8237133293916301</v>
      </c>
      <c r="H1737">
        <v>346.4</v>
      </c>
      <c r="I1737">
        <v>4.1269513415958601</v>
      </c>
      <c r="J1737">
        <v>6.33984558636085</v>
      </c>
      <c r="K1737">
        <v>5.8876968373650502</v>
      </c>
    </row>
    <row r="1738" spans="1:11" x14ac:dyDescent="0.55000000000000004">
      <c r="A1738">
        <v>346.6</v>
      </c>
      <c r="B1738">
        <v>3.9390892523888601</v>
      </c>
      <c r="C1738">
        <v>2.0498942649306202</v>
      </c>
      <c r="D1738">
        <v>3.5852625615737099</v>
      </c>
      <c r="H1738">
        <v>346.6</v>
      </c>
      <c r="I1738">
        <v>4.2260693312856104</v>
      </c>
      <c r="J1738">
        <v>5.9982150786689203</v>
      </c>
      <c r="K1738">
        <v>5.4065808693979802</v>
      </c>
    </row>
    <row r="1739" spans="1:11" x14ac:dyDescent="0.55000000000000004">
      <c r="A1739">
        <v>346.8</v>
      </c>
      <c r="B1739">
        <v>3.9569697754836102</v>
      </c>
      <c r="C1739">
        <v>2.1100106299211401</v>
      </c>
      <c r="D1739">
        <v>3.8505974235501799</v>
      </c>
      <c r="H1739">
        <v>346.8</v>
      </c>
      <c r="I1739">
        <v>4.1463764909699599</v>
      </c>
      <c r="J1739">
        <v>5.9298310085000097</v>
      </c>
      <c r="K1739">
        <v>5.7677603621191604</v>
      </c>
    </row>
    <row r="1740" spans="1:11" x14ac:dyDescent="0.55000000000000004">
      <c r="A1740">
        <v>347</v>
      </c>
      <c r="B1740">
        <v>3.9287360084238698</v>
      </c>
      <c r="C1740">
        <v>2.0939527010330798</v>
      </c>
      <c r="D1740">
        <v>3.5734274994814301</v>
      </c>
      <c r="H1740">
        <v>347</v>
      </c>
      <c r="I1740">
        <v>4.0702706892873097</v>
      </c>
      <c r="J1740">
        <v>5.8591860579846697</v>
      </c>
      <c r="K1740">
        <v>5.56011280624233</v>
      </c>
    </row>
    <row r="1741" spans="1:11" x14ac:dyDescent="0.55000000000000004">
      <c r="A1741">
        <v>347.2</v>
      </c>
      <c r="B1741">
        <v>4.2391325735041496</v>
      </c>
      <c r="C1741">
        <v>1.9624187167434901</v>
      </c>
      <c r="D1741">
        <v>3.6097205445087801</v>
      </c>
      <c r="H1741">
        <v>347.2</v>
      </c>
      <c r="I1741">
        <v>4.0814254996821298</v>
      </c>
      <c r="J1741">
        <v>6.84933269292618</v>
      </c>
      <c r="K1741">
        <v>5.5701794595652299</v>
      </c>
    </row>
    <row r="1742" spans="1:11" x14ac:dyDescent="0.55000000000000004">
      <c r="A1742">
        <v>347.4</v>
      </c>
      <c r="B1742">
        <v>4.0069135480558602</v>
      </c>
      <c r="C1742">
        <v>1.97716526465857</v>
      </c>
      <c r="D1742">
        <v>3.5094922959288501</v>
      </c>
      <c r="H1742">
        <v>347.4</v>
      </c>
      <c r="I1742">
        <v>3.8882130272248401</v>
      </c>
      <c r="J1742">
        <v>6.9171560844122304</v>
      </c>
      <c r="K1742">
        <v>5.4434682048782896</v>
      </c>
    </row>
    <row r="1743" spans="1:11" x14ac:dyDescent="0.55000000000000004">
      <c r="A1743">
        <v>347.6</v>
      </c>
      <c r="B1743">
        <v>3.91224646194354</v>
      </c>
      <c r="C1743">
        <v>2.1340761440800899</v>
      </c>
      <c r="D1743">
        <v>3.44752065512355</v>
      </c>
      <c r="H1743">
        <v>347.6</v>
      </c>
      <c r="I1743">
        <v>4.3466586261394502</v>
      </c>
      <c r="J1743">
        <v>7.3574879707259004</v>
      </c>
      <c r="K1743">
        <v>5.3318469764581602</v>
      </c>
    </row>
    <row r="1744" spans="1:11" x14ac:dyDescent="0.55000000000000004">
      <c r="A1744">
        <v>347.8</v>
      </c>
      <c r="B1744">
        <v>3.9466954026434</v>
      </c>
      <c r="C1744">
        <v>2.19541875532575</v>
      </c>
      <c r="D1744">
        <v>3.8304684814017702</v>
      </c>
      <c r="H1744">
        <v>347.8</v>
      </c>
      <c r="I1744">
        <v>3.8646582800195701</v>
      </c>
      <c r="J1744">
        <v>6.4555004872304602</v>
      </c>
      <c r="K1744">
        <v>5.4706608307163096</v>
      </c>
    </row>
    <row r="1745" spans="1:11" x14ac:dyDescent="0.55000000000000004">
      <c r="A1745">
        <v>348</v>
      </c>
      <c r="B1745">
        <v>4.0326191982428998</v>
      </c>
      <c r="C1745">
        <v>2.2347580621906902</v>
      </c>
      <c r="D1745">
        <v>3.5785449660230202</v>
      </c>
      <c r="H1745">
        <v>348</v>
      </c>
      <c r="I1745">
        <v>4.6993270273676204</v>
      </c>
      <c r="J1745">
        <v>6.5402417159829298</v>
      </c>
      <c r="K1745">
        <v>5.2365404306828003</v>
      </c>
    </row>
    <row r="1746" spans="1:11" x14ac:dyDescent="0.55000000000000004">
      <c r="A1746">
        <v>348.2</v>
      </c>
      <c r="B1746">
        <v>4.1087505015894399</v>
      </c>
      <c r="C1746">
        <v>2.2901897269299898</v>
      </c>
      <c r="D1746">
        <v>3.9389470398711599</v>
      </c>
      <c r="H1746">
        <v>348.2</v>
      </c>
      <c r="I1746">
        <v>4.4711424171567398</v>
      </c>
      <c r="J1746">
        <v>7.0732868821062498</v>
      </c>
      <c r="K1746">
        <v>5.5314457560021699</v>
      </c>
    </row>
    <row r="1747" spans="1:11" x14ac:dyDescent="0.55000000000000004">
      <c r="A1747">
        <v>348.4</v>
      </c>
      <c r="B1747">
        <v>4.0769160400357896</v>
      </c>
      <c r="C1747">
        <v>2.3976724765176001</v>
      </c>
      <c r="D1747">
        <v>4.0176892223040097</v>
      </c>
      <c r="H1747">
        <v>348.4</v>
      </c>
      <c r="I1747">
        <v>4.1111465276329904</v>
      </c>
      <c r="J1747">
        <v>7.05069966824807</v>
      </c>
      <c r="K1747">
        <v>5.6988417865398002</v>
      </c>
    </row>
    <row r="1748" spans="1:11" x14ac:dyDescent="0.55000000000000004">
      <c r="A1748">
        <v>348.6</v>
      </c>
      <c r="B1748">
        <v>3.9824679984135098</v>
      </c>
      <c r="C1748">
        <v>2.2790276872215101</v>
      </c>
      <c r="D1748">
        <v>4.0048000733142599</v>
      </c>
      <c r="H1748">
        <v>348.6</v>
      </c>
      <c r="I1748">
        <v>4.3042902193336401</v>
      </c>
      <c r="J1748">
        <v>6.8055274504177303</v>
      </c>
      <c r="K1748">
        <v>5.4590752083050598</v>
      </c>
    </row>
    <row r="1749" spans="1:11" x14ac:dyDescent="0.55000000000000004">
      <c r="A1749">
        <v>348.8</v>
      </c>
      <c r="B1749">
        <v>3.4195861596088899</v>
      </c>
      <c r="C1749">
        <v>2.19438246699807</v>
      </c>
      <c r="D1749">
        <v>3.8476318287973199</v>
      </c>
      <c r="H1749">
        <v>348.8</v>
      </c>
      <c r="I1749">
        <v>4.3024691112718498</v>
      </c>
      <c r="J1749">
        <v>6.9508238284850901</v>
      </c>
      <c r="K1749">
        <v>5.9613749629664801</v>
      </c>
    </row>
    <row r="1750" spans="1:11" x14ac:dyDescent="0.55000000000000004">
      <c r="A1750">
        <v>349</v>
      </c>
      <c r="B1750">
        <v>3.3442354178665701</v>
      </c>
      <c r="C1750">
        <v>2.0520664242131899</v>
      </c>
      <c r="D1750">
        <v>3.88431576655065</v>
      </c>
      <c r="H1750">
        <v>349</v>
      </c>
      <c r="I1750">
        <v>4.0396769773067103</v>
      </c>
      <c r="J1750">
        <v>7.44289032642292</v>
      </c>
      <c r="K1750">
        <v>5.5558475264370397</v>
      </c>
    </row>
    <row r="1751" spans="1:11" x14ac:dyDescent="0.55000000000000004">
      <c r="A1751">
        <v>349.2</v>
      </c>
      <c r="B1751">
        <v>3.1886955994222199</v>
      </c>
      <c r="C1751">
        <v>2.1372616395549402</v>
      </c>
      <c r="D1751">
        <v>3.6935751405940702</v>
      </c>
      <c r="H1751">
        <v>349.2</v>
      </c>
      <c r="I1751">
        <v>4.3398300043856999</v>
      </c>
      <c r="J1751">
        <v>6.7147629655902596</v>
      </c>
      <c r="K1751">
        <v>5.6253632425536502</v>
      </c>
    </row>
    <row r="1752" spans="1:11" x14ac:dyDescent="0.55000000000000004">
      <c r="A1752">
        <v>349.4</v>
      </c>
      <c r="B1752">
        <v>3.7503969624018101</v>
      </c>
      <c r="C1752">
        <v>2.2827239233583398</v>
      </c>
      <c r="D1752">
        <v>3.8782425893874102</v>
      </c>
      <c r="H1752">
        <v>349.4</v>
      </c>
      <c r="I1752">
        <v>4.5480011998479197</v>
      </c>
      <c r="J1752">
        <v>6.7715605932285099</v>
      </c>
      <c r="K1752">
        <v>5.6364665116786599</v>
      </c>
    </row>
    <row r="1753" spans="1:11" x14ac:dyDescent="0.55000000000000004">
      <c r="A1753">
        <v>349.6</v>
      </c>
      <c r="B1753">
        <v>3.6498245797807898</v>
      </c>
      <c r="C1753">
        <v>2.1796112982331302</v>
      </c>
      <c r="D1753">
        <v>3.6878288533780599</v>
      </c>
      <c r="H1753">
        <v>349.6</v>
      </c>
      <c r="I1753">
        <v>4.5369081404165996</v>
      </c>
      <c r="J1753">
        <v>6.2938900108328397</v>
      </c>
      <c r="K1753">
        <v>5.7421184554096696</v>
      </c>
    </row>
    <row r="1754" spans="1:11" x14ac:dyDescent="0.55000000000000004">
      <c r="A1754">
        <v>349.8</v>
      </c>
      <c r="B1754">
        <v>3.1453201894215299</v>
      </c>
      <c r="C1754">
        <v>2.1248975624187501</v>
      </c>
      <c r="D1754">
        <v>3.7398420543325499</v>
      </c>
      <c r="H1754">
        <v>349.8</v>
      </c>
      <c r="I1754">
        <v>4.4399031831863303</v>
      </c>
      <c r="J1754">
        <v>6.8118231893545698</v>
      </c>
      <c r="K1754">
        <v>5.6361195756779203</v>
      </c>
    </row>
    <row r="1755" spans="1:11" x14ac:dyDescent="0.55000000000000004">
      <c r="A1755">
        <v>350</v>
      </c>
      <c r="B1755">
        <v>3.42242537113037</v>
      </c>
      <c r="C1755">
        <v>1.9364567401756201</v>
      </c>
      <c r="D1755">
        <v>3.59653897557819</v>
      </c>
      <c r="H1755">
        <v>350</v>
      </c>
      <c r="I1755">
        <v>4.19761958849144</v>
      </c>
      <c r="J1755">
        <v>6.6792888028990101</v>
      </c>
      <c r="K1755">
        <v>5.6351167042956796</v>
      </c>
    </row>
    <row r="1756" spans="1:11" x14ac:dyDescent="0.55000000000000004">
      <c r="A1756">
        <v>350.2</v>
      </c>
      <c r="B1756">
        <v>3.4660793379959798</v>
      </c>
      <c r="C1756">
        <v>2.0751310622563302</v>
      </c>
      <c r="D1756">
        <v>4.0101636424296201</v>
      </c>
      <c r="H1756">
        <v>350.2</v>
      </c>
      <c r="I1756">
        <v>4.4860372786743596</v>
      </c>
      <c r="J1756">
        <v>6.9131445641921498</v>
      </c>
      <c r="K1756">
        <v>5.4833681343531904</v>
      </c>
    </row>
    <row r="1757" spans="1:11" x14ac:dyDescent="0.55000000000000004">
      <c r="A1757">
        <v>350.4</v>
      </c>
      <c r="B1757">
        <v>3.6223512739481798</v>
      </c>
      <c r="C1757">
        <v>2.1251151111726401</v>
      </c>
      <c r="D1757">
        <v>3.6106551456721001</v>
      </c>
      <c r="H1757">
        <v>350.4</v>
      </c>
      <c r="I1757">
        <v>4.48654205015721</v>
      </c>
      <c r="J1757">
        <v>6.5253170127377604</v>
      </c>
      <c r="K1757">
        <v>5.6534306457414498</v>
      </c>
    </row>
    <row r="1758" spans="1:11" x14ac:dyDescent="0.55000000000000004">
      <c r="A1758">
        <v>350.6</v>
      </c>
      <c r="B1758">
        <v>3.8095636263235999</v>
      </c>
      <c r="C1758">
        <v>2.1865273996397998</v>
      </c>
      <c r="D1758">
        <v>3.9067867646706098</v>
      </c>
      <c r="H1758">
        <v>350.6</v>
      </c>
      <c r="I1758">
        <v>4.2452378674275799</v>
      </c>
      <c r="J1758">
        <v>6.6542603192897598</v>
      </c>
      <c r="K1758">
        <v>5.5191733546650701</v>
      </c>
    </row>
    <row r="1759" spans="1:11" x14ac:dyDescent="0.55000000000000004">
      <c r="A1759">
        <v>350.8</v>
      </c>
      <c r="B1759">
        <v>3.7785332035249</v>
      </c>
      <c r="C1759">
        <v>2.1715767450209502</v>
      </c>
      <c r="D1759">
        <v>4.1218908140337902</v>
      </c>
      <c r="H1759">
        <v>350.8</v>
      </c>
      <c r="I1759">
        <v>4.5187808512199696</v>
      </c>
      <c r="J1759">
        <v>6.4169358299295096</v>
      </c>
      <c r="K1759">
        <v>5.4665086012665203</v>
      </c>
    </row>
    <row r="1760" spans="1:11" x14ac:dyDescent="0.55000000000000004">
      <c r="A1760">
        <v>351</v>
      </c>
      <c r="B1760">
        <v>2.9651229159988302</v>
      </c>
      <c r="C1760">
        <v>2.1674984195247999</v>
      </c>
      <c r="D1760">
        <v>4.1573490557126602</v>
      </c>
      <c r="H1760">
        <v>351</v>
      </c>
      <c r="I1760">
        <v>4.2063661842966598</v>
      </c>
      <c r="J1760">
        <v>6.9906957771621396</v>
      </c>
      <c r="K1760">
        <v>5.56232136847097</v>
      </c>
    </row>
    <row r="1761" spans="1:11" x14ac:dyDescent="0.55000000000000004">
      <c r="A1761">
        <v>351.2</v>
      </c>
      <c r="B1761">
        <v>2.7186669630801501</v>
      </c>
      <c r="C1761">
        <v>2.3157368395878501</v>
      </c>
      <c r="D1761">
        <v>4.2469567699724697</v>
      </c>
      <c r="H1761">
        <v>351.2</v>
      </c>
      <c r="I1761">
        <v>4.5099668822282304</v>
      </c>
      <c r="J1761">
        <v>6.48275224546886</v>
      </c>
      <c r="K1761">
        <v>5.81033317327232</v>
      </c>
    </row>
    <row r="1762" spans="1:11" x14ac:dyDescent="0.55000000000000004">
      <c r="A1762">
        <v>351.4</v>
      </c>
      <c r="B1762">
        <v>3.2247516119528599</v>
      </c>
      <c r="C1762">
        <v>2.3576801401531799</v>
      </c>
      <c r="D1762">
        <v>4.1197873211165703</v>
      </c>
      <c r="H1762">
        <v>351.4</v>
      </c>
      <c r="I1762">
        <v>4.1562661855966798</v>
      </c>
      <c r="J1762">
        <v>6.7220614894553696</v>
      </c>
      <c r="K1762">
        <v>5.5203438548986696</v>
      </c>
    </row>
    <row r="1763" spans="1:11" x14ac:dyDescent="0.55000000000000004">
      <c r="A1763">
        <v>351.6</v>
      </c>
      <c r="B1763">
        <v>3.46197425856084</v>
      </c>
      <c r="C1763">
        <v>2.2577645976510601</v>
      </c>
      <c r="D1763">
        <v>4.0107025592726702</v>
      </c>
      <c r="H1763">
        <v>351.6</v>
      </c>
      <c r="I1763">
        <v>4.2705245140976196</v>
      </c>
      <c r="J1763">
        <v>7.6507188702646003</v>
      </c>
      <c r="K1763">
        <v>6.0685097465659004</v>
      </c>
    </row>
    <row r="1764" spans="1:11" x14ac:dyDescent="0.55000000000000004">
      <c r="A1764">
        <v>351.8</v>
      </c>
      <c r="B1764">
        <v>3.8897219105551502</v>
      </c>
      <c r="C1764">
        <v>2.33647470855637</v>
      </c>
      <c r="D1764">
        <v>4.24830455719892</v>
      </c>
      <c r="H1764">
        <v>351.8</v>
      </c>
      <c r="I1764">
        <v>4.2506145393674402</v>
      </c>
      <c r="J1764">
        <v>6.5688128900704399</v>
      </c>
      <c r="K1764">
        <v>5.7066314477176503</v>
      </c>
    </row>
    <row r="1765" spans="1:11" x14ac:dyDescent="0.55000000000000004">
      <c r="A1765">
        <v>352</v>
      </c>
      <c r="B1765">
        <v>3.72178644227971</v>
      </c>
      <c r="C1765">
        <v>2.2667800579444402</v>
      </c>
      <c r="D1765">
        <v>4.1199894054776998</v>
      </c>
      <c r="H1765">
        <v>352</v>
      </c>
      <c r="I1765">
        <v>4.7428693870178904</v>
      </c>
      <c r="J1765">
        <v>7.0085470810585599</v>
      </c>
      <c r="K1765">
        <v>5.8208976080061001</v>
      </c>
    </row>
    <row r="1766" spans="1:11" x14ac:dyDescent="0.55000000000000004">
      <c r="A1766">
        <v>352.2</v>
      </c>
      <c r="B1766">
        <v>3.5636695812035999</v>
      </c>
      <c r="C1766">
        <v>2.24339448618325</v>
      </c>
      <c r="D1766">
        <v>4.1006056892032197</v>
      </c>
      <c r="H1766">
        <v>352.2</v>
      </c>
      <c r="I1766">
        <v>4.2308851430386003</v>
      </c>
      <c r="J1766">
        <v>7.0775698855793197</v>
      </c>
      <c r="K1766">
        <v>5.7101622522721298</v>
      </c>
    </row>
    <row r="1767" spans="1:11" x14ac:dyDescent="0.55000000000000004">
      <c r="A1767">
        <v>352.4</v>
      </c>
      <c r="B1767">
        <v>3.6614565874432499</v>
      </c>
      <c r="C1767">
        <v>2.3109977156535302</v>
      </c>
      <c r="D1767">
        <v>4.1218610217945697</v>
      </c>
      <c r="H1767">
        <v>352.4</v>
      </c>
      <c r="I1767">
        <v>4.5525059025034897</v>
      </c>
      <c r="J1767">
        <v>6.6368524678033101</v>
      </c>
      <c r="K1767">
        <v>5.4857129992529501</v>
      </c>
    </row>
    <row r="1768" spans="1:11" x14ac:dyDescent="0.55000000000000004">
      <c r="A1768">
        <v>352.6</v>
      </c>
      <c r="B1768">
        <v>3.6722166046750302</v>
      </c>
      <c r="C1768">
        <v>2.2738812587351802</v>
      </c>
      <c r="D1768">
        <v>4.1277034102277002</v>
      </c>
      <c r="H1768">
        <v>352.6</v>
      </c>
      <c r="I1768">
        <v>4.6373037396331203</v>
      </c>
      <c r="J1768">
        <v>6.9071766598345201</v>
      </c>
      <c r="K1768">
        <v>5.3797230509865201</v>
      </c>
    </row>
    <row r="1769" spans="1:11" x14ac:dyDescent="0.55000000000000004">
      <c r="A1769">
        <v>352.8</v>
      </c>
      <c r="B1769">
        <v>3.4325287788839498</v>
      </c>
      <c r="C1769">
        <v>2.2526065968932798</v>
      </c>
      <c r="D1769">
        <v>3.9977130098875202</v>
      </c>
      <c r="H1769">
        <v>352.8</v>
      </c>
      <c r="I1769">
        <v>4.0118320217434897</v>
      </c>
      <c r="J1769">
        <v>6.8192084065893299</v>
      </c>
      <c r="K1769">
        <v>5.6438185117867699</v>
      </c>
    </row>
    <row r="1770" spans="1:11" x14ac:dyDescent="0.55000000000000004">
      <c r="A1770">
        <v>353</v>
      </c>
      <c r="B1770">
        <v>3.4273118135601801</v>
      </c>
      <c r="C1770">
        <v>2.2571380709577502</v>
      </c>
      <c r="D1770">
        <v>3.8947963126335599</v>
      </c>
      <c r="H1770">
        <v>353</v>
      </c>
      <c r="I1770">
        <v>4.1871551172729999</v>
      </c>
      <c r="J1770">
        <v>6.4794536439096699</v>
      </c>
      <c r="K1770">
        <v>5.6751063563824502</v>
      </c>
    </row>
    <row r="1771" spans="1:11" x14ac:dyDescent="0.55000000000000004">
      <c r="A1771">
        <v>353.2</v>
      </c>
      <c r="B1771">
        <v>3.6669579102730099</v>
      </c>
      <c r="C1771">
        <v>2.05094061307256</v>
      </c>
      <c r="D1771">
        <v>3.8737757083783699</v>
      </c>
      <c r="H1771">
        <v>353.2</v>
      </c>
      <c r="I1771">
        <v>4.5205394000075003</v>
      </c>
      <c r="J1771">
        <v>6.5659412313315402</v>
      </c>
      <c r="K1771">
        <v>5.1334832275972602</v>
      </c>
    </row>
    <row r="1772" spans="1:11" x14ac:dyDescent="0.55000000000000004">
      <c r="A1772">
        <v>353.4</v>
      </c>
      <c r="B1772">
        <v>3.6470783673416798</v>
      </c>
      <c r="C1772">
        <v>2.2601454198595698</v>
      </c>
      <c r="D1772">
        <v>3.5783432439033498</v>
      </c>
      <c r="H1772">
        <v>353.4</v>
      </c>
      <c r="I1772">
        <v>4.2923556370165796</v>
      </c>
      <c r="J1772">
        <v>6.7386827779874698</v>
      </c>
      <c r="K1772">
        <v>5.4980616924162504</v>
      </c>
    </row>
    <row r="1773" spans="1:11" x14ac:dyDescent="0.55000000000000004">
      <c r="A1773">
        <v>353.6</v>
      </c>
      <c r="B1773">
        <v>3.5713939915945399</v>
      </c>
      <c r="C1773">
        <v>2.5360452036574501</v>
      </c>
      <c r="D1773">
        <v>3.69430003443405</v>
      </c>
      <c r="H1773">
        <v>353.6</v>
      </c>
      <c r="I1773">
        <v>4.2227859872483</v>
      </c>
      <c r="J1773">
        <v>7.1022804582083001</v>
      </c>
      <c r="K1773">
        <v>5.1569853917566597</v>
      </c>
    </row>
    <row r="1774" spans="1:11" x14ac:dyDescent="0.55000000000000004">
      <c r="A1774">
        <v>353.8</v>
      </c>
      <c r="B1774">
        <v>3.2459713729121198</v>
      </c>
      <c r="C1774">
        <v>2.5278677759274699</v>
      </c>
      <c r="D1774">
        <v>3.8206861550180098</v>
      </c>
      <c r="H1774">
        <v>353.8</v>
      </c>
      <c r="I1774">
        <v>4.4198810213001396</v>
      </c>
      <c r="J1774">
        <v>5.9439976900936804</v>
      </c>
      <c r="K1774">
        <v>5.4726386432080796</v>
      </c>
    </row>
    <row r="1775" spans="1:11" x14ac:dyDescent="0.55000000000000004">
      <c r="A1775">
        <v>354</v>
      </c>
      <c r="B1775">
        <v>3.2922033849745902</v>
      </c>
      <c r="C1775">
        <v>2.2710328355312002</v>
      </c>
      <c r="D1775">
        <v>3.8140497553700001</v>
      </c>
      <c r="H1775">
        <v>354</v>
      </c>
      <c r="I1775">
        <v>4.3671145471976098</v>
      </c>
      <c r="J1775">
        <v>6.32948767199239</v>
      </c>
      <c r="K1775">
        <v>5.8552506707663996</v>
      </c>
    </row>
    <row r="1776" spans="1:11" x14ac:dyDescent="0.55000000000000004">
      <c r="A1776">
        <v>354.2</v>
      </c>
      <c r="B1776">
        <v>3.34276595695564</v>
      </c>
      <c r="C1776">
        <v>2.0851702955867899</v>
      </c>
      <c r="D1776">
        <v>3.7737051716532699</v>
      </c>
      <c r="H1776">
        <v>354.2</v>
      </c>
      <c r="I1776">
        <v>4.3879322011057296</v>
      </c>
      <c r="J1776">
        <v>6.1699075963065404</v>
      </c>
      <c r="K1776">
        <v>5.8293451695581204</v>
      </c>
    </row>
    <row r="1777" spans="1:11" x14ac:dyDescent="0.55000000000000004">
      <c r="A1777">
        <v>354.4</v>
      </c>
      <c r="B1777">
        <v>3.4410581853509101</v>
      </c>
      <c r="C1777">
        <v>2.09005629386697</v>
      </c>
      <c r="D1777">
        <v>3.8149441073789201</v>
      </c>
      <c r="H1777">
        <v>354.4</v>
      </c>
      <c r="I1777">
        <v>4.3474389659721799</v>
      </c>
      <c r="J1777">
        <v>6.0345033902537102</v>
      </c>
      <c r="K1777">
        <v>5.8416541768959096</v>
      </c>
    </row>
    <row r="1778" spans="1:11" x14ac:dyDescent="0.55000000000000004">
      <c r="A1778">
        <v>354.6</v>
      </c>
      <c r="B1778">
        <v>3.2837361634662798</v>
      </c>
      <c r="C1778">
        <v>2.1926541456996098</v>
      </c>
      <c r="D1778">
        <v>3.5817041009980199</v>
      </c>
      <c r="H1778">
        <v>354.6</v>
      </c>
      <c r="I1778">
        <v>4.5736606770497401</v>
      </c>
      <c r="J1778">
        <v>6.24923877193699</v>
      </c>
      <c r="K1778">
        <v>5.5522531415431802</v>
      </c>
    </row>
    <row r="1779" spans="1:11" x14ac:dyDescent="0.55000000000000004">
      <c r="A1779">
        <v>354.8</v>
      </c>
      <c r="B1779">
        <v>3.4232728664958998</v>
      </c>
      <c r="C1779">
        <v>1.8230372353867701</v>
      </c>
      <c r="D1779">
        <v>3.7274976950618699</v>
      </c>
      <c r="H1779">
        <v>354.8</v>
      </c>
      <c r="I1779">
        <v>4.2539041963617699</v>
      </c>
      <c r="J1779">
        <v>6.8320919684803396</v>
      </c>
      <c r="K1779">
        <v>5.5197062964833803</v>
      </c>
    </row>
    <row r="1780" spans="1:11" x14ac:dyDescent="0.55000000000000004">
      <c r="A1780">
        <v>355</v>
      </c>
      <c r="B1780">
        <v>3.53098933113335</v>
      </c>
      <c r="C1780">
        <v>1.84589646970694</v>
      </c>
      <c r="D1780">
        <v>3.4815698317877399</v>
      </c>
      <c r="H1780">
        <v>355</v>
      </c>
      <c r="I1780">
        <v>4.1324085715875203</v>
      </c>
      <c r="J1780">
        <v>6.6026225998454002</v>
      </c>
      <c r="K1780">
        <v>5.5117584897380096</v>
      </c>
    </row>
    <row r="1781" spans="1:11" x14ac:dyDescent="0.55000000000000004">
      <c r="A1781">
        <v>355.2</v>
      </c>
      <c r="B1781">
        <v>3.86264037338404</v>
      </c>
      <c r="C1781">
        <v>2.1042337715287398</v>
      </c>
      <c r="D1781">
        <v>3.38030806153031</v>
      </c>
      <c r="H1781">
        <v>355.2</v>
      </c>
      <c r="I1781">
        <v>3.8456862663837699</v>
      </c>
      <c r="J1781">
        <v>6.7867502280674801</v>
      </c>
      <c r="K1781">
        <v>5.6002414600390296</v>
      </c>
    </row>
    <row r="1782" spans="1:11" x14ac:dyDescent="0.55000000000000004">
      <c r="A1782">
        <v>355.4</v>
      </c>
      <c r="B1782">
        <v>3.54903824616876</v>
      </c>
      <c r="C1782">
        <v>2.1485462755481799</v>
      </c>
      <c r="D1782">
        <v>3.1593018280099501</v>
      </c>
      <c r="H1782">
        <v>355.4</v>
      </c>
      <c r="I1782">
        <v>4.0746728091583702</v>
      </c>
      <c r="J1782">
        <v>7.0833520175349598</v>
      </c>
      <c r="K1782">
        <v>5.8380286174359801</v>
      </c>
    </row>
    <row r="1783" spans="1:11" x14ac:dyDescent="0.55000000000000004">
      <c r="A1783">
        <v>355.6</v>
      </c>
      <c r="B1783">
        <v>3.4763300977193499</v>
      </c>
      <c r="C1783">
        <v>2.0567011895938401</v>
      </c>
      <c r="D1783">
        <v>2.9476611784853901</v>
      </c>
      <c r="H1783">
        <v>355.6</v>
      </c>
      <c r="I1783">
        <v>4.34999903063198</v>
      </c>
      <c r="J1783">
        <v>6.7564861028947298</v>
      </c>
      <c r="K1783">
        <v>5.5514524547141502</v>
      </c>
    </row>
    <row r="1784" spans="1:11" x14ac:dyDescent="0.55000000000000004">
      <c r="A1784">
        <v>355.8</v>
      </c>
      <c r="B1784">
        <v>3.6027706942113999</v>
      </c>
      <c r="C1784">
        <v>2.1140325699155702</v>
      </c>
      <c r="D1784">
        <v>2.9263194774794998</v>
      </c>
      <c r="H1784">
        <v>355.8</v>
      </c>
      <c r="I1784">
        <v>3.9532834649952799</v>
      </c>
      <c r="J1784">
        <v>7.1297874514579904</v>
      </c>
      <c r="K1784">
        <v>5.4764778909639196</v>
      </c>
    </row>
    <row r="1785" spans="1:11" x14ac:dyDescent="0.55000000000000004">
      <c r="A1785">
        <v>356</v>
      </c>
      <c r="B1785">
        <v>3.6119183499287399</v>
      </c>
      <c r="C1785">
        <v>2.2128034136514798</v>
      </c>
      <c r="D1785">
        <v>2.7107380861260402</v>
      </c>
      <c r="H1785">
        <v>356</v>
      </c>
      <c r="I1785">
        <v>4.2294710560186104</v>
      </c>
      <c r="J1785">
        <v>6.9074850771777498</v>
      </c>
      <c r="K1785">
        <v>5.5209204716894504</v>
      </c>
    </row>
    <row r="1786" spans="1:11" x14ac:dyDescent="0.55000000000000004">
      <c r="A1786">
        <v>356.2</v>
      </c>
      <c r="B1786">
        <v>3.6075977286764598</v>
      </c>
      <c r="C1786">
        <v>2.3794238353930899</v>
      </c>
      <c r="D1786">
        <v>3.0715152112740198</v>
      </c>
      <c r="H1786">
        <v>356.2</v>
      </c>
      <c r="I1786">
        <v>4.1078138039041603</v>
      </c>
      <c r="J1786">
        <v>6.5175272671378801</v>
      </c>
      <c r="K1786">
        <v>5.6829003187012503</v>
      </c>
    </row>
    <row r="1787" spans="1:11" x14ac:dyDescent="0.55000000000000004">
      <c r="A1787">
        <v>356.4</v>
      </c>
      <c r="B1787">
        <v>3.26693809314343</v>
      </c>
      <c r="C1787">
        <v>2.17472215664767</v>
      </c>
      <c r="D1787">
        <v>3.1025294746827998</v>
      </c>
      <c r="H1787">
        <v>356.4</v>
      </c>
      <c r="I1787">
        <v>4.3232623398068597</v>
      </c>
      <c r="J1787">
        <v>7.3985688216818302</v>
      </c>
      <c r="K1787">
        <v>5.8643214632747398</v>
      </c>
    </row>
    <row r="1788" spans="1:11" x14ac:dyDescent="0.55000000000000004">
      <c r="A1788">
        <v>356.6</v>
      </c>
      <c r="B1788">
        <v>3.7296476329845398</v>
      </c>
      <c r="C1788">
        <v>2.1724742245139299</v>
      </c>
      <c r="D1788">
        <v>2.7527040193527599</v>
      </c>
      <c r="H1788">
        <v>356.6</v>
      </c>
      <c r="I1788">
        <v>4.1834456901870798</v>
      </c>
      <c r="J1788">
        <v>6.6768986324380899</v>
      </c>
      <c r="K1788">
        <v>5.3230234166686996</v>
      </c>
    </row>
    <row r="1789" spans="1:11" x14ac:dyDescent="0.55000000000000004">
      <c r="A1789">
        <v>356.8</v>
      </c>
      <c r="B1789">
        <v>3.4848166642008298</v>
      </c>
      <c r="C1789">
        <v>1.9670650900964799</v>
      </c>
      <c r="D1789">
        <v>2.9628526101041701</v>
      </c>
      <c r="H1789">
        <v>356.8</v>
      </c>
      <c r="I1789">
        <v>3.9399757556693298</v>
      </c>
      <c r="J1789">
        <v>7.0499769647013304</v>
      </c>
      <c r="K1789">
        <v>5.5544117992110698</v>
      </c>
    </row>
    <row r="1790" spans="1:11" x14ac:dyDescent="0.55000000000000004">
      <c r="A1790">
        <v>357</v>
      </c>
      <c r="B1790">
        <v>3.1810895539811002</v>
      </c>
      <c r="C1790">
        <v>2.0214615434343002</v>
      </c>
      <c r="D1790">
        <v>3.0262722584789201</v>
      </c>
      <c r="H1790">
        <v>357</v>
      </c>
      <c r="I1790">
        <v>4.0953667102654796</v>
      </c>
      <c r="J1790">
        <v>7.0093622874150903</v>
      </c>
      <c r="K1790">
        <v>5.5957938684521</v>
      </c>
    </row>
    <row r="1791" spans="1:11" x14ac:dyDescent="0.55000000000000004">
      <c r="A1791">
        <v>357.2</v>
      </c>
      <c r="B1791">
        <v>3.5427132489708701</v>
      </c>
      <c r="C1791">
        <v>1.9538526764326101</v>
      </c>
      <c r="D1791">
        <v>3.1459700780478599</v>
      </c>
      <c r="H1791">
        <v>357.2</v>
      </c>
      <c r="I1791">
        <v>4.0729256943083598</v>
      </c>
      <c r="J1791">
        <v>6.60206739881923</v>
      </c>
      <c r="K1791">
        <v>5.6261246589875196</v>
      </c>
    </row>
    <row r="1792" spans="1:11" x14ac:dyDescent="0.55000000000000004">
      <c r="A1792">
        <v>357.4</v>
      </c>
      <c r="B1792">
        <v>3.34537768197012</v>
      </c>
      <c r="C1792">
        <v>1.9335276598739299</v>
      </c>
      <c r="D1792">
        <v>2.8239602224013498</v>
      </c>
      <c r="H1792">
        <v>357.4</v>
      </c>
      <c r="I1792">
        <v>4.9895347698075501</v>
      </c>
      <c r="J1792">
        <v>6.5493307507360301</v>
      </c>
      <c r="K1792">
        <v>5.74860801521395</v>
      </c>
    </row>
    <row r="1793" spans="1:11" x14ac:dyDescent="0.55000000000000004">
      <c r="A1793">
        <v>357.6</v>
      </c>
      <c r="B1793">
        <v>3.5817797324126399</v>
      </c>
      <c r="C1793">
        <v>1.83744508660203</v>
      </c>
      <c r="D1793">
        <v>3.0544514773631</v>
      </c>
      <c r="H1793">
        <v>357.6</v>
      </c>
      <c r="I1793">
        <v>5.1445670653413504</v>
      </c>
      <c r="J1793">
        <v>7.28971113592252</v>
      </c>
      <c r="K1793">
        <v>6.0542913050088201</v>
      </c>
    </row>
    <row r="1794" spans="1:11" x14ac:dyDescent="0.55000000000000004">
      <c r="A1794">
        <v>357.8</v>
      </c>
      <c r="B1794">
        <v>3.3813275918822798</v>
      </c>
      <c r="C1794">
        <v>1.7767578818410501</v>
      </c>
      <c r="D1794">
        <v>2.7556952972217799</v>
      </c>
      <c r="H1794">
        <v>357.8</v>
      </c>
      <c r="I1794">
        <v>5.4492829884801299</v>
      </c>
      <c r="J1794">
        <v>7.1458562939905699</v>
      </c>
      <c r="K1794">
        <v>5.75694938233325</v>
      </c>
    </row>
    <row r="1795" spans="1:11" x14ac:dyDescent="0.55000000000000004">
      <c r="A1795">
        <v>358</v>
      </c>
      <c r="B1795">
        <v>3.5263715816685699</v>
      </c>
      <c r="C1795">
        <v>1.80680655154926</v>
      </c>
      <c r="D1795">
        <v>3.0335560939928201</v>
      </c>
      <c r="H1795">
        <v>358</v>
      </c>
      <c r="I1795">
        <v>5.5420248650708803</v>
      </c>
      <c r="J1795">
        <v>7.3784564651446498</v>
      </c>
      <c r="K1795">
        <v>6.1528604615758198</v>
      </c>
    </row>
    <row r="1796" spans="1:11" x14ac:dyDescent="0.55000000000000004">
      <c r="A1796">
        <v>358.2</v>
      </c>
      <c r="B1796">
        <v>3.50764566471981</v>
      </c>
      <c r="C1796">
        <v>1.97172228928624</v>
      </c>
      <c r="D1796">
        <v>2.9835998634777798</v>
      </c>
      <c r="H1796">
        <v>358.2</v>
      </c>
      <c r="I1796">
        <v>5.8295439519301997</v>
      </c>
      <c r="J1796">
        <v>6.87518064709543</v>
      </c>
      <c r="K1796">
        <v>5.5343149514019299</v>
      </c>
    </row>
    <row r="1797" spans="1:11" x14ac:dyDescent="0.55000000000000004">
      <c r="A1797">
        <v>358.4</v>
      </c>
      <c r="B1797">
        <v>3.3250896512308201</v>
      </c>
      <c r="C1797">
        <v>2.1798253872826598</v>
      </c>
      <c r="D1797">
        <v>3.0861016761423401</v>
      </c>
      <c r="H1797">
        <v>358.4</v>
      </c>
      <c r="I1797">
        <v>5.7788600291627397</v>
      </c>
      <c r="J1797">
        <v>6.4754478363901997</v>
      </c>
      <c r="K1797">
        <v>6.0188393394450896</v>
      </c>
    </row>
    <row r="1798" spans="1:11" x14ac:dyDescent="0.55000000000000004">
      <c r="A1798">
        <v>358.6</v>
      </c>
      <c r="B1798">
        <v>3.51309844973248</v>
      </c>
      <c r="C1798">
        <v>2.0842899828218999</v>
      </c>
      <c r="D1798">
        <v>3.1351532005695999</v>
      </c>
      <c r="H1798">
        <v>358.6</v>
      </c>
      <c r="I1798">
        <v>5.40033487439739</v>
      </c>
      <c r="J1798">
        <v>6.9052865791151099</v>
      </c>
      <c r="K1798">
        <v>5.6466562950954797</v>
      </c>
    </row>
    <row r="1799" spans="1:11" x14ac:dyDescent="0.55000000000000004">
      <c r="A1799">
        <v>358.8</v>
      </c>
      <c r="B1799">
        <v>3.5070900264568499</v>
      </c>
      <c r="C1799">
        <v>1.8652830314725</v>
      </c>
      <c r="D1799">
        <v>3.50285860218928</v>
      </c>
      <c r="H1799">
        <v>358.8</v>
      </c>
      <c r="I1799">
        <v>5.5505777208120799</v>
      </c>
      <c r="J1799">
        <v>6.7081180376462397</v>
      </c>
      <c r="K1799">
        <v>5.5854884166854504</v>
      </c>
    </row>
    <row r="1800" spans="1:11" x14ac:dyDescent="0.55000000000000004">
      <c r="A1800">
        <v>359</v>
      </c>
      <c r="B1800">
        <v>3.6143074656439902</v>
      </c>
      <c r="C1800">
        <v>2.09665949352534</v>
      </c>
      <c r="D1800">
        <v>2.7318750154956999</v>
      </c>
      <c r="H1800">
        <v>359</v>
      </c>
      <c r="I1800">
        <v>5.8319847904221103</v>
      </c>
      <c r="J1800">
        <v>6.5283253689375602</v>
      </c>
      <c r="K1800">
        <v>5.5975982611348503</v>
      </c>
    </row>
    <row r="1801" spans="1:11" x14ac:dyDescent="0.55000000000000004">
      <c r="A1801">
        <v>359.2</v>
      </c>
      <c r="B1801">
        <v>3.40198612322247</v>
      </c>
      <c r="C1801">
        <v>2.08808858886476</v>
      </c>
      <c r="D1801">
        <v>2.98511244842279</v>
      </c>
      <c r="H1801">
        <v>359.2</v>
      </c>
      <c r="I1801">
        <v>6.0295378424291597</v>
      </c>
      <c r="J1801">
        <v>6.8280468706751698</v>
      </c>
      <c r="K1801">
        <v>5.4990099938191097</v>
      </c>
    </row>
    <row r="1802" spans="1:11" x14ac:dyDescent="0.55000000000000004">
      <c r="A1802">
        <v>359.4</v>
      </c>
      <c r="B1802">
        <v>3.4502735819957402</v>
      </c>
      <c r="C1802">
        <v>1.8994439362817901</v>
      </c>
      <c r="D1802">
        <v>3.2045888707837999</v>
      </c>
      <c r="H1802">
        <v>359.4</v>
      </c>
      <c r="I1802">
        <v>6.0197188249450697</v>
      </c>
      <c r="J1802">
        <v>6.8586266596649201</v>
      </c>
      <c r="K1802">
        <v>5.7839384928910498</v>
      </c>
    </row>
    <row r="1803" spans="1:11" x14ac:dyDescent="0.55000000000000004">
      <c r="A1803">
        <v>359.6</v>
      </c>
      <c r="B1803">
        <v>3.2676367660649599</v>
      </c>
      <c r="C1803">
        <v>2.0527715624359302</v>
      </c>
      <c r="D1803">
        <v>3.2474161205173</v>
      </c>
      <c r="H1803">
        <v>359.6</v>
      </c>
      <c r="I1803">
        <v>5.9912627040500599</v>
      </c>
      <c r="J1803">
        <v>6.5861155647801404</v>
      </c>
      <c r="K1803">
        <v>6.2063175859899999</v>
      </c>
    </row>
    <row r="1804" spans="1:11" x14ac:dyDescent="0.55000000000000004">
      <c r="A1804">
        <v>359.8</v>
      </c>
      <c r="B1804">
        <v>3.4844223737323801</v>
      </c>
      <c r="C1804">
        <v>2.1833459952662699</v>
      </c>
      <c r="D1804">
        <v>3.2140829069286601</v>
      </c>
      <c r="H1804">
        <v>359.8</v>
      </c>
      <c r="I1804">
        <v>5.7433977440234596</v>
      </c>
      <c r="J1804">
        <v>6.6575755278006898</v>
      </c>
      <c r="K1804">
        <v>5.8753251217874602</v>
      </c>
    </row>
    <row r="1805" spans="1:11" x14ac:dyDescent="0.55000000000000004">
      <c r="A1805">
        <v>360</v>
      </c>
      <c r="B1805">
        <v>3.40774429023049</v>
      </c>
      <c r="C1805">
        <v>2.1436298541344598</v>
      </c>
      <c r="D1805">
        <v>3.2485966683892502</v>
      </c>
      <c r="H1805">
        <v>360</v>
      </c>
      <c r="I1805">
        <v>6.3117485863642599</v>
      </c>
      <c r="J1805">
        <v>6.5091088595272604</v>
      </c>
      <c r="K1805">
        <v>5.3602658309951803</v>
      </c>
    </row>
    <row r="1806" spans="1:11" x14ac:dyDescent="0.55000000000000004">
      <c r="A1806">
        <v>360.2</v>
      </c>
      <c r="B1806">
        <v>3.62129357155681</v>
      </c>
      <c r="C1806">
        <v>2.2077342805454001</v>
      </c>
      <c r="D1806">
        <v>3.03869944332645</v>
      </c>
      <c r="H1806">
        <v>360.2</v>
      </c>
      <c r="I1806">
        <v>5.9045876327671296</v>
      </c>
      <c r="J1806">
        <v>6.49902059477302</v>
      </c>
      <c r="K1806">
        <v>5.5549279576971999</v>
      </c>
    </row>
    <row r="1807" spans="1:11" x14ac:dyDescent="0.55000000000000004">
      <c r="A1807">
        <v>360.4</v>
      </c>
      <c r="B1807">
        <v>3.3744957786962901</v>
      </c>
      <c r="C1807">
        <v>2.1312514978969701</v>
      </c>
      <c r="D1807">
        <v>3.04286531640484</v>
      </c>
      <c r="H1807">
        <v>360.4</v>
      </c>
      <c r="I1807">
        <v>5.8280066798965402</v>
      </c>
      <c r="J1807">
        <v>6.59809257199651</v>
      </c>
      <c r="K1807">
        <v>5.5291245414683399</v>
      </c>
    </row>
    <row r="1808" spans="1:11" x14ac:dyDescent="0.55000000000000004">
      <c r="A1808">
        <v>360.6</v>
      </c>
      <c r="B1808">
        <v>3.2282938131454402</v>
      </c>
      <c r="C1808">
        <v>2.1702573509822498</v>
      </c>
      <c r="D1808">
        <v>3.1317426424575801</v>
      </c>
      <c r="H1808">
        <v>360.6</v>
      </c>
      <c r="I1808">
        <v>5.7258894704202099</v>
      </c>
      <c r="J1808">
        <v>6.7335888843647798</v>
      </c>
      <c r="K1808">
        <v>5.2428101992714398</v>
      </c>
    </row>
    <row r="1809" spans="1:11" x14ac:dyDescent="0.55000000000000004">
      <c r="A1809">
        <v>360.8</v>
      </c>
      <c r="B1809">
        <v>2.9444526888798999</v>
      </c>
      <c r="C1809">
        <v>2.2731882615027699</v>
      </c>
      <c r="D1809">
        <v>3.1253482502000498</v>
      </c>
      <c r="H1809">
        <v>360.8</v>
      </c>
      <c r="I1809">
        <v>5.4067176639322003</v>
      </c>
      <c r="J1809">
        <v>6.3743121169252204</v>
      </c>
      <c r="K1809">
        <v>5.51871603619787</v>
      </c>
    </row>
    <row r="1810" spans="1:11" x14ac:dyDescent="0.55000000000000004">
      <c r="A1810">
        <v>361</v>
      </c>
      <c r="B1810">
        <v>3.1614579846264701</v>
      </c>
      <c r="C1810">
        <v>1.8671178826508701</v>
      </c>
      <c r="D1810">
        <v>3.0605349774871802</v>
      </c>
      <c r="H1810">
        <v>361</v>
      </c>
      <c r="I1810">
        <v>5.47695560720231</v>
      </c>
      <c r="J1810">
        <v>6.1804101682756896</v>
      </c>
      <c r="K1810">
        <v>5.3351927434779398</v>
      </c>
    </row>
    <row r="1811" spans="1:11" x14ac:dyDescent="0.55000000000000004">
      <c r="A1811">
        <v>361.2</v>
      </c>
      <c r="B1811">
        <v>3.0636010787819199</v>
      </c>
      <c r="C1811">
        <v>2.2368743523223</v>
      </c>
      <c r="D1811">
        <v>3.31834887272566</v>
      </c>
      <c r="H1811">
        <v>361.2</v>
      </c>
      <c r="I1811">
        <v>5.4624072590330002</v>
      </c>
      <c r="J1811">
        <v>6.3599831700033196</v>
      </c>
      <c r="K1811">
        <v>5.6954891425574896</v>
      </c>
    </row>
    <row r="1812" spans="1:11" x14ac:dyDescent="0.55000000000000004">
      <c r="A1812">
        <v>361.4</v>
      </c>
      <c r="B1812">
        <v>2.9908704748850701</v>
      </c>
      <c r="C1812">
        <v>1.98136062347765</v>
      </c>
      <c r="D1812">
        <v>3.5283299225014</v>
      </c>
      <c r="H1812">
        <v>361.4</v>
      </c>
      <c r="I1812">
        <v>6.0524966084283296</v>
      </c>
      <c r="J1812">
        <v>6.0312174953454196</v>
      </c>
      <c r="K1812">
        <v>5.4109096194379598</v>
      </c>
    </row>
    <row r="1813" spans="1:11" x14ac:dyDescent="0.55000000000000004">
      <c r="A1813">
        <v>361.6</v>
      </c>
      <c r="B1813">
        <v>2.8418387481755198</v>
      </c>
      <c r="C1813">
        <v>2.1444886551863198</v>
      </c>
      <c r="D1813">
        <v>3.3848865500829501</v>
      </c>
      <c r="H1813">
        <v>361.6</v>
      </c>
      <c r="I1813">
        <v>5.5642234683508596</v>
      </c>
      <c r="J1813">
        <v>6.5963246270843499</v>
      </c>
      <c r="K1813">
        <v>5.3482564437629403</v>
      </c>
    </row>
    <row r="1814" spans="1:11" x14ac:dyDescent="0.55000000000000004">
      <c r="A1814">
        <v>361.8</v>
      </c>
      <c r="B1814">
        <v>3.0370437437632298</v>
      </c>
      <c r="C1814">
        <v>2.1316655473632302</v>
      </c>
      <c r="D1814">
        <v>3.2927899721546199</v>
      </c>
      <c r="H1814">
        <v>361.8</v>
      </c>
      <c r="I1814">
        <v>6.1935701863559203</v>
      </c>
      <c r="J1814">
        <v>6.8329491428819802</v>
      </c>
      <c r="K1814">
        <v>5.4556977204147401</v>
      </c>
    </row>
    <row r="1815" spans="1:11" x14ac:dyDescent="0.55000000000000004">
      <c r="A1815">
        <v>362</v>
      </c>
      <c r="B1815">
        <v>3.0006033903362201</v>
      </c>
      <c r="C1815">
        <v>2.2709608691281198</v>
      </c>
      <c r="D1815">
        <v>3.2975796503177799</v>
      </c>
      <c r="H1815">
        <v>362</v>
      </c>
      <c r="I1815">
        <v>6.0798876947983302</v>
      </c>
      <c r="J1815">
        <v>6.8049041860946904</v>
      </c>
      <c r="K1815">
        <v>5.3020155933445903</v>
      </c>
    </row>
    <row r="1816" spans="1:11" x14ac:dyDescent="0.55000000000000004">
      <c r="A1816">
        <v>362.2</v>
      </c>
      <c r="B1816">
        <v>2.88752746384381</v>
      </c>
      <c r="C1816">
        <v>2.2332595992725399</v>
      </c>
      <c r="D1816">
        <v>3.09084877508641</v>
      </c>
      <c r="H1816">
        <v>362.2</v>
      </c>
      <c r="I1816">
        <v>5.8363874501443798</v>
      </c>
      <c r="J1816">
        <v>6.2856113550041703</v>
      </c>
      <c r="K1816">
        <v>5.5144303770749499</v>
      </c>
    </row>
    <row r="1817" spans="1:11" x14ac:dyDescent="0.55000000000000004">
      <c r="A1817">
        <v>362.4</v>
      </c>
      <c r="B1817">
        <v>3.0506535556720999</v>
      </c>
      <c r="C1817">
        <v>2.0893304039601599</v>
      </c>
      <c r="D1817">
        <v>3.1916817991776201</v>
      </c>
      <c r="H1817">
        <v>362.4</v>
      </c>
      <c r="I1817">
        <v>5.8959598689003601</v>
      </c>
      <c r="J1817">
        <v>6.6469028504550502</v>
      </c>
      <c r="K1817">
        <v>5.8210572352976202</v>
      </c>
    </row>
    <row r="1818" spans="1:11" x14ac:dyDescent="0.55000000000000004">
      <c r="A1818">
        <v>362.6</v>
      </c>
      <c r="B1818">
        <v>3.0668799936159101</v>
      </c>
      <c r="C1818">
        <v>2.3604737830882798</v>
      </c>
      <c r="D1818">
        <v>3.0005220890042401</v>
      </c>
      <c r="H1818">
        <v>362.6</v>
      </c>
      <c r="I1818">
        <v>5.4448781574964196</v>
      </c>
      <c r="J1818">
        <v>6.6038540547423397</v>
      </c>
      <c r="K1818">
        <v>5.41033252262066</v>
      </c>
    </row>
    <row r="1819" spans="1:11" x14ac:dyDescent="0.55000000000000004">
      <c r="A1819">
        <v>362.8</v>
      </c>
      <c r="B1819">
        <v>3.0766368399954298</v>
      </c>
      <c r="C1819">
        <v>2.2625417114779802</v>
      </c>
      <c r="D1819">
        <v>3.2420667064702302</v>
      </c>
      <c r="H1819">
        <v>362.8</v>
      </c>
      <c r="I1819">
        <v>6.3421441098007501</v>
      </c>
      <c r="J1819">
        <v>6.3839360339116196</v>
      </c>
      <c r="K1819">
        <v>5.8835074653729702</v>
      </c>
    </row>
    <row r="1820" spans="1:11" x14ac:dyDescent="0.55000000000000004">
      <c r="A1820">
        <v>363</v>
      </c>
      <c r="B1820">
        <v>3.1954146470828499</v>
      </c>
      <c r="C1820">
        <v>2.1138026913686199</v>
      </c>
      <c r="D1820">
        <v>3.6274679736316</v>
      </c>
      <c r="H1820">
        <v>363</v>
      </c>
      <c r="I1820">
        <v>5.9624436748309098</v>
      </c>
      <c r="J1820">
        <v>6.3209116215380696</v>
      </c>
      <c r="K1820">
        <v>5.6453705679676398</v>
      </c>
    </row>
    <row r="1821" spans="1:11" x14ac:dyDescent="0.55000000000000004">
      <c r="A1821">
        <v>363.2</v>
      </c>
      <c r="B1821">
        <v>3.2095516396323802</v>
      </c>
      <c r="C1821">
        <v>2.04443059457292</v>
      </c>
      <c r="D1821">
        <v>3.5911132382937798</v>
      </c>
      <c r="H1821">
        <v>363.2</v>
      </c>
      <c r="I1821">
        <v>5.9304384721592003</v>
      </c>
      <c r="J1821">
        <v>6.4090069805125802</v>
      </c>
      <c r="K1821">
        <v>5.8486523170497904</v>
      </c>
    </row>
    <row r="1822" spans="1:11" x14ac:dyDescent="0.55000000000000004">
      <c r="A1822">
        <v>363.4</v>
      </c>
      <c r="B1822">
        <v>3.11975396639275</v>
      </c>
      <c r="C1822">
        <v>2.0930534111162902</v>
      </c>
      <c r="D1822">
        <v>3.18672341329943</v>
      </c>
      <c r="H1822">
        <v>363.4</v>
      </c>
      <c r="I1822">
        <v>6.1952858939060498</v>
      </c>
      <c r="J1822">
        <v>6.1077206409360496</v>
      </c>
      <c r="K1822">
        <v>5.7653983139007501</v>
      </c>
    </row>
    <row r="1823" spans="1:11" x14ac:dyDescent="0.55000000000000004">
      <c r="A1823">
        <v>363.6</v>
      </c>
      <c r="B1823">
        <v>3.21255032841426</v>
      </c>
      <c r="C1823">
        <v>2.06791783066243</v>
      </c>
      <c r="D1823">
        <v>3.0415246533392701</v>
      </c>
      <c r="H1823">
        <v>363.6</v>
      </c>
      <c r="I1823">
        <v>6.0885002481431902</v>
      </c>
      <c r="J1823">
        <v>6.3349057603760901</v>
      </c>
      <c r="K1823">
        <v>5.6517692903148404</v>
      </c>
    </row>
    <row r="1824" spans="1:11" x14ac:dyDescent="0.55000000000000004">
      <c r="A1824">
        <v>363.8</v>
      </c>
      <c r="B1824">
        <v>3.1539834554989801</v>
      </c>
      <c r="C1824">
        <v>2.1596303451790302</v>
      </c>
      <c r="D1824">
        <v>3.0003472994378599</v>
      </c>
      <c r="H1824">
        <v>363.8</v>
      </c>
      <c r="I1824">
        <v>6.4565119426428499</v>
      </c>
      <c r="J1824">
        <v>6.2157171994307703</v>
      </c>
      <c r="K1824">
        <v>5.7642889785374196</v>
      </c>
    </row>
    <row r="1825" spans="1:11" x14ac:dyDescent="0.55000000000000004">
      <c r="A1825">
        <v>364</v>
      </c>
      <c r="B1825">
        <v>2.9719664926440399</v>
      </c>
      <c r="C1825">
        <v>2.0389117723502501</v>
      </c>
      <c r="D1825">
        <v>2.7964570761474299</v>
      </c>
      <c r="H1825">
        <v>364</v>
      </c>
      <c r="I1825">
        <v>6.2946765101440398</v>
      </c>
      <c r="J1825">
        <v>6.1136200445876501</v>
      </c>
      <c r="K1825">
        <v>5.4374632899331798</v>
      </c>
    </row>
    <row r="1826" spans="1:11" x14ac:dyDescent="0.55000000000000004">
      <c r="A1826">
        <v>364.2</v>
      </c>
      <c r="B1826">
        <v>3.1656410092271998</v>
      </c>
      <c r="C1826">
        <v>1.90489665059035</v>
      </c>
      <c r="D1826">
        <v>3.1911021040394401</v>
      </c>
      <c r="H1826">
        <v>364.2</v>
      </c>
      <c r="I1826">
        <v>6.0599602990343397</v>
      </c>
      <c r="J1826">
        <v>6.4493675321079902</v>
      </c>
      <c r="K1826">
        <v>5.8313838845891199</v>
      </c>
    </row>
    <row r="1827" spans="1:11" x14ac:dyDescent="0.55000000000000004">
      <c r="A1827">
        <v>364.4</v>
      </c>
      <c r="B1827">
        <v>3.0809027003896698</v>
      </c>
      <c r="C1827">
        <v>2.1113087441214198</v>
      </c>
      <c r="D1827">
        <v>3.0289379876399298</v>
      </c>
      <c r="H1827">
        <v>364.4</v>
      </c>
      <c r="I1827">
        <v>6.0974875284413903</v>
      </c>
      <c r="J1827">
        <v>6.4955096061096098</v>
      </c>
      <c r="K1827">
        <v>5.8469400694588201</v>
      </c>
    </row>
    <row r="1828" spans="1:11" x14ac:dyDescent="0.55000000000000004">
      <c r="A1828">
        <v>364.6</v>
      </c>
      <c r="B1828">
        <v>3.0551232753080901</v>
      </c>
      <c r="C1828">
        <v>1.96981189079686</v>
      </c>
      <c r="D1828">
        <v>3.2537370067994802</v>
      </c>
      <c r="H1828">
        <v>364.6</v>
      </c>
      <c r="I1828">
        <v>6.0513860138894398</v>
      </c>
      <c r="J1828">
        <v>6.2899298293583596</v>
      </c>
      <c r="K1828">
        <v>5.5483695619675499</v>
      </c>
    </row>
    <row r="1829" spans="1:11" x14ac:dyDescent="0.55000000000000004">
      <c r="A1829">
        <v>364.8</v>
      </c>
      <c r="B1829">
        <v>3.0313516229220401</v>
      </c>
      <c r="C1829">
        <v>1.8426783652118801</v>
      </c>
      <c r="D1829">
        <v>3.17937534148296</v>
      </c>
      <c r="H1829">
        <v>364.8</v>
      </c>
      <c r="I1829">
        <v>7.2164773163504901</v>
      </c>
      <c r="J1829">
        <v>6.6881747433438301</v>
      </c>
      <c r="K1829">
        <v>5.4341487983253298</v>
      </c>
    </row>
    <row r="1830" spans="1:11" x14ac:dyDescent="0.55000000000000004">
      <c r="A1830">
        <v>365</v>
      </c>
      <c r="B1830">
        <v>3.1844438396728298</v>
      </c>
      <c r="C1830">
        <v>1.9943977464057601</v>
      </c>
      <c r="D1830">
        <v>3.1465324274736401</v>
      </c>
      <c r="H1830">
        <v>365</v>
      </c>
      <c r="I1830">
        <v>6.5387430515299201</v>
      </c>
      <c r="J1830">
        <v>6.7961663737433202</v>
      </c>
      <c r="K1830">
        <v>5.5777946484925298</v>
      </c>
    </row>
    <row r="1831" spans="1:11" x14ac:dyDescent="0.55000000000000004">
      <c r="A1831">
        <v>365.2</v>
      </c>
      <c r="B1831">
        <v>3.2718728506045398</v>
      </c>
      <c r="C1831">
        <v>2.0133604475357001</v>
      </c>
      <c r="D1831">
        <v>3.4070662218305698</v>
      </c>
      <c r="H1831">
        <v>365.2</v>
      </c>
      <c r="I1831">
        <v>6.3836992728071502</v>
      </c>
      <c r="J1831">
        <v>6.2625569203598399</v>
      </c>
      <c r="K1831">
        <v>5.7988843752763399</v>
      </c>
    </row>
    <row r="1832" spans="1:11" x14ac:dyDescent="0.55000000000000004">
      <c r="A1832">
        <v>365.4</v>
      </c>
      <c r="B1832">
        <v>3.2081455595446302</v>
      </c>
      <c r="C1832">
        <v>1.8959908074477201</v>
      </c>
      <c r="D1832">
        <v>3.32088897082944</v>
      </c>
      <c r="H1832">
        <v>365.4</v>
      </c>
      <c r="I1832">
        <v>6.5326460807079201</v>
      </c>
      <c r="J1832">
        <v>6.0141628728001297</v>
      </c>
      <c r="K1832">
        <v>5.8849655669015801</v>
      </c>
    </row>
    <row r="1833" spans="1:11" x14ac:dyDescent="0.55000000000000004">
      <c r="A1833">
        <v>365.6</v>
      </c>
      <c r="B1833">
        <v>3.4102081864413498</v>
      </c>
      <c r="C1833">
        <v>1.94062075158114</v>
      </c>
      <c r="D1833">
        <v>3.1640253513626</v>
      </c>
      <c r="H1833">
        <v>365.6</v>
      </c>
      <c r="I1833">
        <v>6.3224449627288299</v>
      </c>
      <c r="J1833">
        <v>5.9915281340712196</v>
      </c>
      <c r="K1833">
        <v>5.4883413334777398</v>
      </c>
    </row>
    <row r="1834" spans="1:11" x14ac:dyDescent="0.55000000000000004">
      <c r="A1834">
        <v>365.8</v>
      </c>
      <c r="B1834">
        <v>3.1686743452180401</v>
      </c>
      <c r="C1834">
        <v>2.0462343200065498</v>
      </c>
      <c r="D1834">
        <v>3.3611022905719201</v>
      </c>
      <c r="H1834">
        <v>365.8</v>
      </c>
      <c r="I1834">
        <v>6.48834786796749</v>
      </c>
      <c r="J1834">
        <v>6.10607110382945</v>
      </c>
      <c r="K1834">
        <v>5.4726837725670601</v>
      </c>
    </row>
    <row r="1835" spans="1:11" x14ac:dyDescent="0.55000000000000004">
      <c r="A1835">
        <v>366</v>
      </c>
      <c r="B1835">
        <v>3.19760053415638</v>
      </c>
      <c r="C1835">
        <v>1.9350440951452199</v>
      </c>
      <c r="D1835">
        <v>3.2246268724621201</v>
      </c>
      <c r="H1835">
        <v>366</v>
      </c>
      <c r="I1835">
        <v>6.4045466703393004</v>
      </c>
      <c r="J1835">
        <v>6.1189248397632197</v>
      </c>
      <c r="K1835">
        <v>5.1799147103657601</v>
      </c>
    </row>
    <row r="1836" spans="1:11" x14ac:dyDescent="0.55000000000000004">
      <c r="A1836">
        <v>366.2</v>
      </c>
      <c r="B1836">
        <v>3.0628674936034601</v>
      </c>
      <c r="C1836">
        <v>2.0707142839180999</v>
      </c>
      <c r="D1836">
        <v>3.11541395633451</v>
      </c>
      <c r="H1836">
        <v>366.2</v>
      </c>
      <c r="I1836">
        <v>6.2794839529713897</v>
      </c>
      <c r="J1836">
        <v>6.6754105809345203</v>
      </c>
      <c r="K1836">
        <v>5.5420235029638896</v>
      </c>
    </row>
    <row r="1837" spans="1:11" x14ac:dyDescent="0.55000000000000004">
      <c r="A1837">
        <v>366.4</v>
      </c>
      <c r="B1837">
        <v>2.94085303363063</v>
      </c>
      <c r="C1837">
        <v>1.95160123448144</v>
      </c>
      <c r="D1837">
        <v>3.04512553494266</v>
      </c>
      <c r="H1837">
        <v>366.4</v>
      </c>
      <c r="I1837">
        <v>6.1092498505321098</v>
      </c>
      <c r="J1837">
        <v>6.4526535748152298</v>
      </c>
      <c r="K1837">
        <v>5.9119167463209701</v>
      </c>
    </row>
    <row r="1838" spans="1:11" x14ac:dyDescent="0.55000000000000004">
      <c r="A1838">
        <v>366.6</v>
      </c>
      <c r="B1838">
        <v>2.87196498455272</v>
      </c>
      <c r="C1838">
        <v>1.8711460347296001</v>
      </c>
      <c r="D1838">
        <v>3.2420722798914299</v>
      </c>
      <c r="H1838">
        <v>366.6</v>
      </c>
      <c r="I1838">
        <v>6.3734663950366599</v>
      </c>
      <c r="J1838">
        <v>6.2398850335011797</v>
      </c>
      <c r="K1838">
        <v>5.4761264547876598</v>
      </c>
    </row>
    <row r="1839" spans="1:11" x14ac:dyDescent="0.55000000000000004">
      <c r="A1839">
        <v>366.8</v>
      </c>
      <c r="B1839">
        <v>2.9948163137644701</v>
      </c>
      <c r="C1839">
        <v>2.0605103330194998</v>
      </c>
      <c r="D1839">
        <v>3.5605280690168999</v>
      </c>
      <c r="H1839">
        <v>366.8</v>
      </c>
      <c r="I1839">
        <v>5.9142456332489202</v>
      </c>
      <c r="J1839">
        <v>6.2447441024602703</v>
      </c>
      <c r="K1839">
        <v>5.8794920436282601</v>
      </c>
    </row>
    <row r="1840" spans="1:11" x14ac:dyDescent="0.55000000000000004">
      <c r="A1840">
        <v>367</v>
      </c>
      <c r="B1840">
        <v>2.95449712398164</v>
      </c>
      <c r="C1840">
        <v>1.80462758843836</v>
      </c>
      <c r="D1840">
        <v>3.51994735381881</v>
      </c>
      <c r="H1840">
        <v>367</v>
      </c>
      <c r="I1840">
        <v>5.7385103296483697</v>
      </c>
      <c r="J1840">
        <v>6.4444005084976999</v>
      </c>
      <c r="K1840">
        <v>5.7682064609455201</v>
      </c>
    </row>
    <row r="1841" spans="1:11" x14ac:dyDescent="0.55000000000000004">
      <c r="A1841">
        <v>367.2</v>
      </c>
      <c r="B1841">
        <v>3.1672172863472001</v>
      </c>
      <c r="C1841">
        <v>1.8751095181909601</v>
      </c>
      <c r="D1841">
        <v>3.8562953927194998</v>
      </c>
      <c r="H1841">
        <v>367.2</v>
      </c>
      <c r="I1841">
        <v>6.7424820187546199</v>
      </c>
      <c r="J1841">
        <v>6.2038280899840901</v>
      </c>
      <c r="K1841">
        <v>5.9068157767467504</v>
      </c>
    </row>
    <row r="1842" spans="1:11" x14ac:dyDescent="0.55000000000000004">
      <c r="A1842">
        <v>367.4</v>
      </c>
      <c r="B1842">
        <v>3.24555377960665</v>
      </c>
      <c r="C1842">
        <v>1.9898497968571101</v>
      </c>
      <c r="D1842">
        <v>3.5269502982101502</v>
      </c>
      <c r="H1842">
        <v>367.4</v>
      </c>
      <c r="I1842">
        <v>6.3436982323034004</v>
      </c>
      <c r="J1842">
        <v>6.1227255693731202</v>
      </c>
      <c r="K1842">
        <v>6.0245924115572196</v>
      </c>
    </row>
    <row r="1843" spans="1:11" x14ac:dyDescent="0.55000000000000004">
      <c r="A1843">
        <v>367.6</v>
      </c>
      <c r="B1843">
        <v>3.1368890966822498</v>
      </c>
      <c r="C1843">
        <v>1.6488061031389301</v>
      </c>
      <c r="D1843">
        <v>3.7596668520177499</v>
      </c>
      <c r="H1843">
        <v>367.6</v>
      </c>
      <c r="I1843">
        <v>5.9425497156451401</v>
      </c>
      <c r="J1843">
        <v>6.52057597590135</v>
      </c>
      <c r="K1843">
        <v>5.9669414583577902</v>
      </c>
    </row>
    <row r="1844" spans="1:11" x14ac:dyDescent="0.55000000000000004">
      <c r="A1844">
        <v>367.8</v>
      </c>
      <c r="B1844">
        <v>3.06806064189484</v>
      </c>
      <c r="C1844">
        <v>1.88450910068461</v>
      </c>
      <c r="D1844">
        <v>3.4841976274400301</v>
      </c>
      <c r="H1844">
        <v>367.8</v>
      </c>
      <c r="I1844">
        <v>6.3375736142188197</v>
      </c>
      <c r="J1844">
        <v>6.6262504450057698</v>
      </c>
      <c r="K1844">
        <v>6.03644864501603</v>
      </c>
    </row>
    <row r="1845" spans="1:11" x14ac:dyDescent="0.55000000000000004">
      <c r="A1845">
        <v>368</v>
      </c>
      <c r="B1845">
        <v>2.7150935352697401</v>
      </c>
      <c r="C1845">
        <v>1.8139845391662299</v>
      </c>
      <c r="D1845">
        <v>3.7344820537300998</v>
      </c>
      <c r="H1845">
        <v>368</v>
      </c>
      <c r="I1845">
        <v>6.8779792355867899</v>
      </c>
      <c r="J1845">
        <v>6.3589799427606604</v>
      </c>
      <c r="K1845">
        <v>6.0312382136659801</v>
      </c>
    </row>
    <row r="1846" spans="1:11" x14ac:dyDescent="0.55000000000000004">
      <c r="A1846">
        <v>368.2</v>
      </c>
      <c r="B1846">
        <v>3.01364546212305</v>
      </c>
      <c r="C1846">
        <v>2.0434124456797802</v>
      </c>
      <c r="D1846">
        <v>3.5033317169676299</v>
      </c>
      <c r="H1846">
        <v>368.2</v>
      </c>
      <c r="I1846">
        <v>6.2121382445931701</v>
      </c>
      <c r="J1846">
        <v>6.3636977526988403</v>
      </c>
      <c r="K1846">
        <v>6.2318279336085798</v>
      </c>
    </row>
    <row r="1847" spans="1:11" x14ac:dyDescent="0.55000000000000004">
      <c r="A1847">
        <v>368.4</v>
      </c>
      <c r="B1847">
        <v>2.92792673378682</v>
      </c>
      <c r="C1847">
        <v>1.9542364322453301</v>
      </c>
      <c r="D1847">
        <v>3.5336678833547701</v>
      </c>
      <c r="H1847">
        <v>368.4</v>
      </c>
      <c r="I1847">
        <v>6.7272464967674397</v>
      </c>
      <c r="J1847">
        <v>6.2186187671854602</v>
      </c>
      <c r="K1847">
        <v>5.6299456245037902</v>
      </c>
    </row>
    <row r="1848" spans="1:11" x14ac:dyDescent="0.55000000000000004">
      <c r="A1848">
        <v>368.6</v>
      </c>
      <c r="B1848">
        <v>3.1358822048405299</v>
      </c>
      <c r="C1848">
        <v>2.0893047162951301</v>
      </c>
      <c r="D1848">
        <v>3.6611865217952899</v>
      </c>
      <c r="H1848">
        <v>368.6</v>
      </c>
      <c r="I1848">
        <v>6.9357226847728102</v>
      </c>
      <c r="J1848">
        <v>6.4825867387414098</v>
      </c>
      <c r="K1848">
        <v>5.8523710383821204</v>
      </c>
    </row>
    <row r="1849" spans="1:11" x14ac:dyDescent="0.55000000000000004">
      <c r="A1849">
        <v>368.8</v>
      </c>
      <c r="B1849">
        <v>3.1193675008800201</v>
      </c>
      <c r="C1849">
        <v>1.8221143997623901</v>
      </c>
      <c r="D1849">
        <v>3.8734750174050099</v>
      </c>
      <c r="H1849">
        <v>368.8</v>
      </c>
      <c r="I1849">
        <v>5.7895346388213103</v>
      </c>
      <c r="J1849">
        <v>6.3143636364154299</v>
      </c>
      <c r="K1849">
        <v>5.8509685245309804</v>
      </c>
    </row>
    <row r="1850" spans="1:11" x14ac:dyDescent="0.55000000000000004">
      <c r="A1850">
        <v>369</v>
      </c>
      <c r="B1850">
        <v>3.0665619237472899</v>
      </c>
      <c r="C1850">
        <v>1.77788917857381</v>
      </c>
      <c r="D1850">
        <v>4.0519825381494696</v>
      </c>
      <c r="H1850">
        <v>369</v>
      </c>
      <c r="I1850">
        <v>6.61617667034416</v>
      </c>
      <c r="J1850">
        <v>6.13632600554019</v>
      </c>
      <c r="K1850">
        <v>6.1942400655803498</v>
      </c>
    </row>
    <row r="1851" spans="1:11" x14ac:dyDescent="0.55000000000000004">
      <c r="A1851">
        <v>369.2</v>
      </c>
      <c r="B1851">
        <v>2.9090796378375301</v>
      </c>
      <c r="C1851">
        <v>1.9228565121948999</v>
      </c>
      <c r="D1851">
        <v>3.8039719777159999</v>
      </c>
      <c r="H1851">
        <v>369.2</v>
      </c>
      <c r="I1851">
        <v>6.8995899419367896</v>
      </c>
      <c r="J1851">
        <v>6.5009809097752003</v>
      </c>
      <c r="K1851">
        <v>5.8356142620317897</v>
      </c>
    </row>
    <row r="1852" spans="1:11" x14ac:dyDescent="0.55000000000000004">
      <c r="A1852">
        <v>369.4</v>
      </c>
      <c r="B1852">
        <v>2.9533479004338301</v>
      </c>
      <c r="C1852">
        <v>1.80579458038969</v>
      </c>
      <c r="D1852">
        <v>3.8787818143534198</v>
      </c>
      <c r="H1852">
        <v>369.4</v>
      </c>
      <c r="I1852">
        <v>6.7713394325914296</v>
      </c>
      <c r="J1852">
        <v>6.2319249279803497</v>
      </c>
      <c r="K1852">
        <v>5.7310177092053003</v>
      </c>
    </row>
    <row r="1853" spans="1:11" x14ac:dyDescent="0.55000000000000004">
      <c r="A1853">
        <v>369.6</v>
      </c>
      <c r="B1853">
        <v>2.9738639394869901</v>
      </c>
      <c r="C1853">
        <v>1.8010502741907</v>
      </c>
      <c r="D1853">
        <v>3.7442762628062298</v>
      </c>
      <c r="H1853">
        <v>369.6</v>
      </c>
      <c r="I1853">
        <v>6.8954133814458602</v>
      </c>
      <c r="J1853">
        <v>5.8938837201889003</v>
      </c>
      <c r="K1853">
        <v>5.7588269843713196</v>
      </c>
    </row>
    <row r="1854" spans="1:11" x14ac:dyDescent="0.55000000000000004">
      <c r="A1854">
        <v>369.8</v>
      </c>
      <c r="B1854">
        <v>2.9111911064650799</v>
      </c>
      <c r="C1854">
        <v>2.12995199106139</v>
      </c>
      <c r="D1854">
        <v>3.55263556394118</v>
      </c>
      <c r="H1854">
        <v>369.8</v>
      </c>
      <c r="I1854">
        <v>7.1849190749651504</v>
      </c>
      <c r="J1854">
        <v>6.4862423809541099</v>
      </c>
      <c r="K1854">
        <v>5.89049892643596</v>
      </c>
    </row>
    <row r="1855" spans="1:11" x14ac:dyDescent="0.55000000000000004">
      <c r="A1855">
        <v>370</v>
      </c>
      <c r="B1855">
        <v>2.9306610348637299</v>
      </c>
      <c r="C1855">
        <v>1.73637963619493</v>
      </c>
      <c r="D1855">
        <v>3.6720552352715798</v>
      </c>
      <c r="H1855">
        <v>370</v>
      </c>
      <c r="I1855">
        <v>7.3894137844565702</v>
      </c>
      <c r="J1855">
        <v>6.6306008087090902</v>
      </c>
      <c r="K1855">
        <v>5.6481490704833002</v>
      </c>
    </row>
    <row r="1856" spans="1:11" x14ac:dyDescent="0.55000000000000004">
      <c r="A1856">
        <v>370.2</v>
      </c>
      <c r="B1856">
        <v>2.9202551156387599</v>
      </c>
      <c r="C1856">
        <v>1.8451297119613701</v>
      </c>
      <c r="D1856">
        <v>3.4393996090608101</v>
      </c>
      <c r="H1856">
        <v>370.2</v>
      </c>
      <c r="I1856">
        <v>6.6986315062142499</v>
      </c>
      <c r="J1856">
        <v>6.3718928624528699</v>
      </c>
      <c r="K1856">
        <v>5.8774004348859004</v>
      </c>
    </row>
    <row r="1857" spans="1:11" x14ac:dyDescent="0.55000000000000004">
      <c r="A1857">
        <v>370.4</v>
      </c>
      <c r="B1857">
        <v>2.7645953450223302</v>
      </c>
      <c r="C1857">
        <v>1.84946051001399</v>
      </c>
      <c r="D1857">
        <v>3.66515687527815</v>
      </c>
      <c r="H1857">
        <v>370.4</v>
      </c>
      <c r="I1857">
        <v>6.1558124286807896</v>
      </c>
      <c r="J1857">
        <v>6.0548910273778098</v>
      </c>
      <c r="K1857">
        <v>5.8189420925172604</v>
      </c>
    </row>
    <row r="1858" spans="1:11" x14ac:dyDescent="0.55000000000000004">
      <c r="A1858">
        <v>370.6</v>
      </c>
      <c r="B1858">
        <v>2.6233402632760701</v>
      </c>
      <c r="C1858">
        <v>2.13277014818319</v>
      </c>
      <c r="D1858">
        <v>3.9006742609667202</v>
      </c>
      <c r="H1858">
        <v>370.6</v>
      </c>
      <c r="I1858">
        <v>6.2291632068595799</v>
      </c>
      <c r="J1858">
        <v>6.1321065050219001</v>
      </c>
      <c r="K1858">
        <v>5.8958263299732296</v>
      </c>
    </row>
    <row r="1859" spans="1:11" x14ac:dyDescent="0.55000000000000004">
      <c r="A1859">
        <v>370.8</v>
      </c>
      <c r="B1859">
        <v>2.7625846584471101</v>
      </c>
      <c r="C1859">
        <v>2.17030409358693</v>
      </c>
      <c r="D1859">
        <v>3.5792788887317499</v>
      </c>
      <c r="H1859">
        <v>370.8</v>
      </c>
      <c r="I1859">
        <v>5.8884702257035801</v>
      </c>
      <c r="J1859">
        <v>6.1977359821428202</v>
      </c>
      <c r="K1859">
        <v>5.7396897519327403</v>
      </c>
    </row>
    <row r="1860" spans="1:11" x14ac:dyDescent="0.55000000000000004">
      <c r="A1860">
        <v>371</v>
      </c>
      <c r="B1860">
        <v>2.8510818303185199</v>
      </c>
      <c r="C1860">
        <v>2.0603375281765999</v>
      </c>
      <c r="D1860">
        <v>3.6604885892803298</v>
      </c>
      <c r="H1860">
        <v>371</v>
      </c>
      <c r="I1860">
        <v>5.8066957270491004</v>
      </c>
      <c r="J1860">
        <v>6.4595078141492603</v>
      </c>
      <c r="K1860">
        <v>6.0017415351990602</v>
      </c>
    </row>
    <row r="1861" spans="1:11" x14ac:dyDescent="0.55000000000000004">
      <c r="A1861">
        <v>371.2</v>
      </c>
      <c r="B1861">
        <v>2.96613224853101</v>
      </c>
      <c r="C1861">
        <v>2.2614055848496899</v>
      </c>
      <c r="D1861">
        <v>3.5798557514102902</v>
      </c>
      <c r="H1861">
        <v>371.2</v>
      </c>
      <c r="I1861">
        <v>5.7705811176049098</v>
      </c>
      <c r="J1861">
        <v>6.6590758492788504</v>
      </c>
      <c r="K1861">
        <v>5.5528850147638096</v>
      </c>
    </row>
    <row r="1862" spans="1:11" x14ac:dyDescent="0.55000000000000004">
      <c r="A1862">
        <v>371.4</v>
      </c>
      <c r="B1862">
        <v>2.8465900326969602</v>
      </c>
      <c r="C1862">
        <v>2.04472779962353</v>
      </c>
      <c r="D1862">
        <v>3.5422903819280802</v>
      </c>
      <c r="H1862">
        <v>371.4</v>
      </c>
      <c r="I1862">
        <v>6.3477525551763101</v>
      </c>
      <c r="J1862">
        <v>6.3948714352101996</v>
      </c>
      <c r="K1862">
        <v>5.7741559942106697</v>
      </c>
    </row>
    <row r="1863" spans="1:11" x14ac:dyDescent="0.55000000000000004">
      <c r="A1863">
        <v>371.6</v>
      </c>
      <c r="B1863">
        <v>2.8845694984740899</v>
      </c>
      <c r="C1863">
        <v>2.12896843016784</v>
      </c>
      <c r="D1863">
        <v>3.6091187081451901</v>
      </c>
      <c r="H1863">
        <v>371.6</v>
      </c>
      <c r="I1863">
        <v>5.98029808036042</v>
      </c>
      <c r="J1863">
        <v>6.3070933015706503</v>
      </c>
      <c r="K1863">
        <v>5.7029220284504403</v>
      </c>
    </row>
    <row r="1864" spans="1:11" x14ac:dyDescent="0.55000000000000004">
      <c r="A1864">
        <v>371.8</v>
      </c>
      <c r="B1864">
        <v>2.7942329865081699</v>
      </c>
      <c r="C1864">
        <v>2.2346041997483601</v>
      </c>
      <c r="D1864">
        <v>3.7033930104040298</v>
      </c>
      <c r="H1864">
        <v>371.8</v>
      </c>
      <c r="I1864">
        <v>6.6285618142017899</v>
      </c>
      <c r="J1864">
        <v>6.7564528166745399</v>
      </c>
      <c r="K1864">
        <v>5.6685717881852797</v>
      </c>
    </row>
    <row r="1865" spans="1:11" x14ac:dyDescent="0.55000000000000004">
      <c r="A1865">
        <v>372</v>
      </c>
      <c r="B1865">
        <v>2.8063759021677899</v>
      </c>
      <c r="C1865">
        <v>2.2229406548234598</v>
      </c>
      <c r="D1865">
        <v>4.1708347965470098</v>
      </c>
      <c r="H1865">
        <v>372</v>
      </c>
      <c r="I1865">
        <v>6.5140680076228703</v>
      </c>
      <c r="J1865">
        <v>6.5040547835354801</v>
      </c>
      <c r="K1865">
        <v>5.6343906334911704</v>
      </c>
    </row>
    <row r="1866" spans="1:11" x14ac:dyDescent="0.55000000000000004">
      <c r="A1866">
        <v>372.2</v>
      </c>
      <c r="B1866">
        <v>3.1357393032331</v>
      </c>
      <c r="C1866">
        <v>1.9119027949670699</v>
      </c>
      <c r="D1866">
        <v>3.6739287416725799</v>
      </c>
      <c r="H1866">
        <v>372.2</v>
      </c>
      <c r="I1866">
        <v>6.0272054578149898</v>
      </c>
      <c r="J1866">
        <v>6.1646009210482102</v>
      </c>
      <c r="K1866">
        <v>5.65318054342253</v>
      </c>
    </row>
    <row r="1867" spans="1:11" x14ac:dyDescent="0.55000000000000004">
      <c r="A1867">
        <v>372.4</v>
      </c>
      <c r="B1867">
        <v>2.9861388197087599</v>
      </c>
      <c r="C1867">
        <v>1.98204015581144</v>
      </c>
      <c r="D1867">
        <v>3.7920484810233801</v>
      </c>
      <c r="H1867">
        <v>372.4</v>
      </c>
      <c r="I1867">
        <v>6.5136504117280296</v>
      </c>
      <c r="J1867">
        <v>6.23673261380124</v>
      </c>
      <c r="K1867">
        <v>5.4651421262572297</v>
      </c>
    </row>
    <row r="1868" spans="1:11" x14ac:dyDescent="0.55000000000000004">
      <c r="A1868">
        <v>372.6</v>
      </c>
      <c r="B1868">
        <v>2.8782373420227398</v>
      </c>
      <c r="C1868">
        <v>1.94923039035631</v>
      </c>
      <c r="D1868">
        <v>3.8127027128454598</v>
      </c>
      <c r="H1868">
        <v>372.6</v>
      </c>
      <c r="I1868">
        <v>6.2318860187026299</v>
      </c>
      <c r="J1868">
        <v>6.4337532028295197</v>
      </c>
      <c r="K1868">
        <v>5.7143638467133604</v>
      </c>
    </row>
    <row r="1869" spans="1:11" x14ac:dyDescent="0.55000000000000004">
      <c r="A1869">
        <v>372.8</v>
      </c>
      <c r="B1869">
        <v>3.0004143651651498</v>
      </c>
      <c r="C1869">
        <v>1.8694198965387501</v>
      </c>
      <c r="D1869">
        <v>3.7959745766960902</v>
      </c>
      <c r="H1869">
        <v>372.8</v>
      </c>
      <c r="I1869">
        <v>6.0040066686655003</v>
      </c>
      <c r="J1869">
        <v>6.2531873090062202</v>
      </c>
      <c r="K1869">
        <v>5.5420924358733998</v>
      </c>
    </row>
    <row r="1870" spans="1:11" x14ac:dyDescent="0.55000000000000004">
      <c r="A1870">
        <v>373</v>
      </c>
      <c r="B1870">
        <v>2.8528860008566399</v>
      </c>
      <c r="C1870">
        <v>2.02791486928027</v>
      </c>
      <c r="D1870">
        <v>3.6163834912536199</v>
      </c>
      <c r="H1870">
        <v>373</v>
      </c>
      <c r="I1870">
        <v>5.7525686347871199</v>
      </c>
      <c r="J1870">
        <v>6.6783747712458901</v>
      </c>
      <c r="K1870">
        <v>5.3472157068170798</v>
      </c>
    </row>
    <row r="1871" spans="1:11" x14ac:dyDescent="0.55000000000000004">
      <c r="A1871">
        <v>373.2</v>
      </c>
      <c r="B1871">
        <v>3.07734045422692</v>
      </c>
      <c r="C1871">
        <v>1.85861015248476</v>
      </c>
      <c r="D1871">
        <v>3.79268393095251</v>
      </c>
      <c r="H1871">
        <v>373.2</v>
      </c>
      <c r="I1871">
        <v>6.7747714695039001</v>
      </c>
      <c r="J1871">
        <v>6.5751179115768297</v>
      </c>
      <c r="K1871">
        <v>5.4025658826464298</v>
      </c>
    </row>
    <row r="1872" spans="1:11" x14ac:dyDescent="0.55000000000000004">
      <c r="A1872">
        <v>373.4</v>
      </c>
      <c r="B1872">
        <v>3.3178879514758202</v>
      </c>
      <c r="C1872">
        <v>1.9063793674691201</v>
      </c>
      <c r="D1872">
        <v>3.8490133385225</v>
      </c>
      <c r="H1872">
        <v>373.4</v>
      </c>
      <c r="I1872">
        <v>6.5989909057343503</v>
      </c>
      <c r="J1872">
        <v>6.3910635700835803</v>
      </c>
      <c r="K1872">
        <v>5.3854868388114596</v>
      </c>
    </row>
    <row r="1873" spans="1:11" x14ac:dyDescent="0.55000000000000004">
      <c r="A1873">
        <v>373.6</v>
      </c>
      <c r="B1873">
        <v>2.96746928648043</v>
      </c>
      <c r="C1873">
        <v>2.0199848415799302</v>
      </c>
      <c r="D1873">
        <v>3.0332653886513898</v>
      </c>
      <c r="H1873">
        <v>373.6</v>
      </c>
      <c r="I1873">
        <v>5.8949978353707904</v>
      </c>
      <c r="J1873">
        <v>6.3104036425172403</v>
      </c>
      <c r="K1873">
        <v>5.4851997057421897</v>
      </c>
    </row>
    <row r="1874" spans="1:11" x14ac:dyDescent="0.55000000000000004">
      <c r="A1874">
        <v>373.8</v>
      </c>
      <c r="B1874">
        <v>3.2075693017567799</v>
      </c>
      <c r="C1874">
        <v>2.0297797762304302</v>
      </c>
      <c r="D1874">
        <v>3.5532865397384499</v>
      </c>
      <c r="H1874">
        <v>373.8</v>
      </c>
      <c r="I1874">
        <v>7.1131204859574604</v>
      </c>
      <c r="J1874">
        <v>6.5381613154165104</v>
      </c>
      <c r="K1874">
        <v>5.5142187134487797</v>
      </c>
    </row>
    <row r="1875" spans="1:11" x14ac:dyDescent="0.55000000000000004">
      <c r="A1875">
        <v>374</v>
      </c>
      <c r="B1875">
        <v>3.2619562373612201</v>
      </c>
      <c r="C1875">
        <v>1.8152748591381</v>
      </c>
      <c r="D1875">
        <v>3.2806612874708501</v>
      </c>
      <c r="H1875">
        <v>374</v>
      </c>
      <c r="I1875">
        <v>6.4356441421362502</v>
      </c>
      <c r="J1875">
        <v>6.4759983492929702</v>
      </c>
      <c r="K1875">
        <v>5.5240913746354199</v>
      </c>
    </row>
    <row r="1876" spans="1:11" x14ac:dyDescent="0.55000000000000004">
      <c r="A1876">
        <v>374.2</v>
      </c>
      <c r="B1876">
        <v>3.3277385547279401</v>
      </c>
      <c r="C1876">
        <v>1.9925556515074501</v>
      </c>
      <c r="D1876">
        <v>3.2997650762854298</v>
      </c>
      <c r="H1876">
        <v>374.2</v>
      </c>
      <c r="I1876">
        <v>6.1700541169585899</v>
      </c>
      <c r="J1876">
        <v>7.1046032031723998</v>
      </c>
      <c r="K1876">
        <v>5.7735474512050997</v>
      </c>
    </row>
    <row r="1877" spans="1:11" x14ac:dyDescent="0.55000000000000004">
      <c r="A1877">
        <v>374.4</v>
      </c>
      <c r="B1877">
        <v>3.0552115710141101</v>
      </c>
      <c r="C1877">
        <v>2.1166034633230999</v>
      </c>
      <c r="D1877">
        <v>3.4110638396197102</v>
      </c>
      <c r="H1877">
        <v>374.4</v>
      </c>
      <c r="I1877">
        <v>6.5841598431811699</v>
      </c>
      <c r="J1877">
        <v>7.0664166326462201</v>
      </c>
      <c r="K1877">
        <v>5.4453349503369601</v>
      </c>
    </row>
    <row r="1878" spans="1:11" x14ac:dyDescent="0.55000000000000004">
      <c r="A1878">
        <v>374.6</v>
      </c>
      <c r="B1878">
        <v>3.2283898035387999</v>
      </c>
      <c r="C1878">
        <v>2.0115599245649598</v>
      </c>
      <c r="D1878">
        <v>3.3735662313955599</v>
      </c>
      <c r="H1878">
        <v>374.6</v>
      </c>
      <c r="I1878">
        <v>5.8731940707643497</v>
      </c>
      <c r="J1878">
        <v>6.4255104780997803</v>
      </c>
      <c r="K1878">
        <v>5.4946113257395002</v>
      </c>
    </row>
    <row r="1879" spans="1:11" x14ac:dyDescent="0.55000000000000004">
      <c r="A1879">
        <v>374.8</v>
      </c>
      <c r="B1879">
        <v>3.2143575177419001</v>
      </c>
      <c r="C1879">
        <v>2.1646723343974701</v>
      </c>
      <c r="D1879">
        <v>3.7117206961733502</v>
      </c>
      <c r="H1879">
        <v>374.8</v>
      </c>
      <c r="I1879">
        <v>5.9768816825032296</v>
      </c>
      <c r="J1879">
        <v>6.0659075782629399</v>
      </c>
      <c r="K1879">
        <v>5.4947038778740298</v>
      </c>
    </row>
    <row r="1880" spans="1:11" x14ac:dyDescent="0.55000000000000004">
      <c r="A1880">
        <v>375</v>
      </c>
      <c r="B1880">
        <v>3.30567564874125</v>
      </c>
      <c r="C1880">
        <v>1.9781301728226699</v>
      </c>
      <c r="D1880">
        <v>3.5237967342427701</v>
      </c>
      <c r="H1880">
        <v>375</v>
      </c>
      <c r="I1880">
        <v>5.7225478289942497</v>
      </c>
      <c r="J1880">
        <v>6.7213290766688596</v>
      </c>
      <c r="K1880">
        <v>5.4391263657006501</v>
      </c>
    </row>
    <row r="1881" spans="1:11" x14ac:dyDescent="0.55000000000000004">
      <c r="A1881">
        <v>375.2</v>
      </c>
      <c r="B1881">
        <v>3.12304517930612</v>
      </c>
      <c r="C1881">
        <v>1.8138391578085</v>
      </c>
      <c r="D1881">
        <v>3.5754378920848802</v>
      </c>
      <c r="H1881">
        <v>375.2</v>
      </c>
      <c r="I1881">
        <v>5.6637487390768397</v>
      </c>
      <c r="J1881">
        <v>6.4258252902553696</v>
      </c>
      <c r="K1881">
        <v>5.2208081467808798</v>
      </c>
    </row>
    <row r="1882" spans="1:11" x14ac:dyDescent="0.55000000000000004">
      <c r="A1882">
        <v>375.4</v>
      </c>
      <c r="B1882">
        <v>3.0276929366640601</v>
      </c>
      <c r="C1882">
        <v>1.8991508870965801</v>
      </c>
      <c r="D1882">
        <v>3.3068791366777699</v>
      </c>
      <c r="H1882">
        <v>375.4</v>
      </c>
      <c r="I1882">
        <v>6.3036006881812296</v>
      </c>
      <c r="J1882">
        <v>6.6116273918509298</v>
      </c>
      <c r="K1882">
        <v>5.5403670962231901</v>
      </c>
    </row>
    <row r="1883" spans="1:11" x14ac:dyDescent="0.55000000000000004">
      <c r="A1883">
        <v>375.6</v>
      </c>
      <c r="B1883">
        <v>3.1445344166793401</v>
      </c>
      <c r="C1883">
        <v>2.0548789376497401</v>
      </c>
      <c r="D1883">
        <v>3.5103658972049301</v>
      </c>
      <c r="H1883">
        <v>375.6</v>
      </c>
      <c r="I1883">
        <v>5.6360753722912698</v>
      </c>
      <c r="J1883">
        <v>7.1291458108260404</v>
      </c>
      <c r="K1883">
        <v>5.8440255185991896</v>
      </c>
    </row>
    <row r="1884" spans="1:11" x14ac:dyDescent="0.55000000000000004">
      <c r="A1884">
        <v>375.8</v>
      </c>
      <c r="B1884">
        <v>2.99337957702748</v>
      </c>
      <c r="C1884">
        <v>2.05223359448811</v>
      </c>
      <c r="D1884">
        <v>3.75858424757278</v>
      </c>
      <c r="H1884">
        <v>375.8</v>
      </c>
      <c r="I1884">
        <v>6.1978112201882203</v>
      </c>
      <c r="J1884">
        <v>6.9895466797755601</v>
      </c>
      <c r="K1884">
        <v>5.2994906591097104</v>
      </c>
    </row>
    <row r="1885" spans="1:11" x14ac:dyDescent="0.55000000000000004">
      <c r="A1885">
        <v>376</v>
      </c>
      <c r="B1885">
        <v>3.3452371547496398</v>
      </c>
      <c r="C1885">
        <v>2.1089075208431698</v>
      </c>
      <c r="D1885">
        <v>3.7452473733980098</v>
      </c>
      <c r="H1885">
        <v>376</v>
      </c>
      <c r="I1885">
        <v>6.3372844103460304</v>
      </c>
      <c r="J1885">
        <v>7.2387762766877</v>
      </c>
      <c r="K1885">
        <v>5.4437927599510898</v>
      </c>
    </row>
    <row r="1886" spans="1:11" x14ac:dyDescent="0.55000000000000004">
      <c r="A1886">
        <v>376.2</v>
      </c>
      <c r="B1886">
        <v>3.10508943436712</v>
      </c>
      <c r="C1886">
        <v>1.95457153211903</v>
      </c>
      <c r="D1886">
        <v>3.4853375458443998</v>
      </c>
      <c r="H1886">
        <v>376.2</v>
      </c>
      <c r="I1886">
        <v>6.9953942159771296</v>
      </c>
      <c r="J1886">
        <v>6.48335647410667</v>
      </c>
      <c r="K1886">
        <v>4.9654466451210801</v>
      </c>
    </row>
    <row r="1887" spans="1:11" x14ac:dyDescent="0.55000000000000004">
      <c r="A1887">
        <v>376.4</v>
      </c>
      <c r="B1887">
        <v>3.09389150637042</v>
      </c>
      <c r="C1887">
        <v>1.8596765148223</v>
      </c>
      <c r="D1887">
        <v>3.5115093028309601</v>
      </c>
      <c r="H1887">
        <v>376.4</v>
      </c>
      <c r="I1887">
        <v>6.2256940716856404</v>
      </c>
      <c r="J1887">
        <v>7.1988751834153097</v>
      </c>
      <c r="K1887">
        <v>5.1784362070860901</v>
      </c>
    </row>
    <row r="1888" spans="1:11" x14ac:dyDescent="0.55000000000000004">
      <c r="A1888">
        <v>376.6</v>
      </c>
      <c r="B1888">
        <v>3.2159048501153298</v>
      </c>
      <c r="C1888">
        <v>1.9361279427638201</v>
      </c>
      <c r="D1888">
        <v>3.3737636430197901</v>
      </c>
      <c r="H1888">
        <v>376.6</v>
      </c>
      <c r="I1888">
        <v>6.2068130300187203</v>
      </c>
      <c r="J1888">
        <v>6.9422807293943798</v>
      </c>
      <c r="K1888">
        <v>5.8643385327269399</v>
      </c>
    </row>
    <row r="1889" spans="1:11" x14ac:dyDescent="0.55000000000000004">
      <c r="A1889">
        <v>376.8</v>
      </c>
      <c r="B1889">
        <v>2.9595930143015101</v>
      </c>
      <c r="C1889">
        <v>2.13950594663108</v>
      </c>
      <c r="D1889">
        <v>2.9434775033184302</v>
      </c>
      <c r="H1889">
        <v>376.8</v>
      </c>
      <c r="I1889">
        <v>6.27440332264052</v>
      </c>
      <c r="J1889">
        <v>7.0475644636229404</v>
      </c>
      <c r="K1889">
        <v>5.3468842637905096</v>
      </c>
    </row>
    <row r="1890" spans="1:11" x14ac:dyDescent="0.55000000000000004">
      <c r="A1890">
        <v>377</v>
      </c>
      <c r="B1890">
        <v>3.1254602621405398</v>
      </c>
      <c r="C1890">
        <v>1.8335406648649799</v>
      </c>
      <c r="D1890">
        <v>2.8371651527786099</v>
      </c>
      <c r="H1890">
        <v>377</v>
      </c>
      <c r="I1890">
        <v>5.8751879339892596</v>
      </c>
      <c r="J1890">
        <v>6.6445512908830997</v>
      </c>
      <c r="K1890">
        <v>5.4934070199632004</v>
      </c>
    </row>
    <row r="1891" spans="1:11" x14ac:dyDescent="0.55000000000000004">
      <c r="A1891">
        <v>377.2</v>
      </c>
      <c r="B1891">
        <v>3.0480118547787201</v>
      </c>
      <c r="C1891">
        <v>1.9105782857986</v>
      </c>
      <c r="D1891">
        <v>2.87706374474786</v>
      </c>
      <c r="H1891">
        <v>377.2</v>
      </c>
      <c r="I1891">
        <v>6.3452234481198904</v>
      </c>
      <c r="J1891">
        <v>7.1795263571088004</v>
      </c>
      <c r="K1891">
        <v>5.6869272139877696</v>
      </c>
    </row>
    <row r="1892" spans="1:11" x14ac:dyDescent="0.55000000000000004">
      <c r="A1892">
        <v>377.4</v>
      </c>
      <c r="B1892">
        <v>3.1871253287934</v>
      </c>
      <c r="C1892">
        <v>1.82314816141637</v>
      </c>
      <c r="D1892">
        <v>3.0963819864370001</v>
      </c>
      <c r="H1892">
        <v>377.4</v>
      </c>
      <c r="I1892">
        <v>6.0758891627915697</v>
      </c>
      <c r="J1892">
        <v>6.73346409514303</v>
      </c>
      <c r="K1892">
        <v>5.28120725010612</v>
      </c>
    </row>
    <row r="1893" spans="1:11" x14ac:dyDescent="0.55000000000000004">
      <c r="A1893">
        <v>377.6</v>
      </c>
      <c r="B1893">
        <v>3.0917063923274499</v>
      </c>
      <c r="C1893">
        <v>1.8886784610196301</v>
      </c>
      <c r="D1893">
        <v>3.49999623717942</v>
      </c>
      <c r="H1893">
        <v>377.6</v>
      </c>
      <c r="I1893">
        <v>6.9813216325539296</v>
      </c>
      <c r="J1893">
        <v>6.6365533940145598</v>
      </c>
      <c r="K1893">
        <v>5.2858901408468597</v>
      </c>
    </row>
    <row r="1894" spans="1:11" x14ac:dyDescent="0.55000000000000004">
      <c r="A1894">
        <v>377.8</v>
      </c>
      <c r="B1894">
        <v>3.07138747923862</v>
      </c>
      <c r="C1894">
        <v>1.88806870505386</v>
      </c>
      <c r="D1894">
        <v>3.0190932070554601</v>
      </c>
      <c r="H1894">
        <v>377.8</v>
      </c>
      <c r="I1894">
        <v>6.3397692971144899</v>
      </c>
      <c r="J1894">
        <v>7.5170236592612998</v>
      </c>
      <c r="K1894">
        <v>5.7489049116185003</v>
      </c>
    </row>
    <row r="1895" spans="1:11" x14ac:dyDescent="0.55000000000000004">
      <c r="A1895">
        <v>378</v>
      </c>
      <c r="B1895">
        <v>3.0611409684783899</v>
      </c>
      <c r="C1895">
        <v>2.1029718591478002</v>
      </c>
      <c r="D1895">
        <v>2.6841797817301498</v>
      </c>
      <c r="H1895">
        <v>378</v>
      </c>
      <c r="I1895">
        <v>6.3711476119453101</v>
      </c>
      <c r="J1895">
        <v>6.8191738620917599</v>
      </c>
      <c r="K1895">
        <v>5.4526846853889399</v>
      </c>
    </row>
    <row r="1896" spans="1:11" x14ac:dyDescent="0.55000000000000004">
      <c r="A1896">
        <v>378.2</v>
      </c>
      <c r="B1896">
        <v>3.0183204610116698</v>
      </c>
      <c r="C1896">
        <v>2.0377803455910501</v>
      </c>
      <c r="D1896">
        <v>2.7891176955453001</v>
      </c>
      <c r="H1896">
        <v>378.2</v>
      </c>
      <c r="I1896">
        <v>5.9407101755676299</v>
      </c>
      <c r="J1896">
        <v>7.1792873517974298</v>
      </c>
      <c r="K1896">
        <v>5.45381654583759</v>
      </c>
    </row>
    <row r="1897" spans="1:11" x14ac:dyDescent="0.55000000000000004">
      <c r="A1897">
        <v>378.4</v>
      </c>
      <c r="B1897">
        <v>3.1948710807384599</v>
      </c>
      <c r="C1897">
        <v>1.9529450784823299</v>
      </c>
      <c r="D1897">
        <v>2.5258643197928299</v>
      </c>
      <c r="H1897">
        <v>378.4</v>
      </c>
      <c r="I1897">
        <v>6.1720027666478501</v>
      </c>
      <c r="J1897">
        <v>6.6043157875832899</v>
      </c>
      <c r="K1897">
        <v>5.3759786274508503</v>
      </c>
    </row>
    <row r="1898" spans="1:11" x14ac:dyDescent="0.55000000000000004">
      <c r="A1898">
        <v>378.6</v>
      </c>
      <c r="B1898">
        <v>3.1609244319055101</v>
      </c>
      <c r="C1898">
        <v>2.0230168024650599</v>
      </c>
      <c r="D1898">
        <v>2.9546376469587798</v>
      </c>
      <c r="H1898">
        <v>378.6</v>
      </c>
      <c r="I1898">
        <v>6.33002366550246</v>
      </c>
      <c r="J1898">
        <v>6.8210452619607702</v>
      </c>
      <c r="K1898">
        <v>5.3908903637092296</v>
      </c>
    </row>
    <row r="1899" spans="1:11" x14ac:dyDescent="0.55000000000000004">
      <c r="A1899">
        <v>378.8</v>
      </c>
      <c r="B1899">
        <v>3.0702327609656002</v>
      </c>
      <c r="C1899">
        <v>2.0598174773589499</v>
      </c>
      <c r="D1899">
        <v>2.66557285111144</v>
      </c>
      <c r="H1899">
        <v>378.8</v>
      </c>
      <c r="I1899">
        <v>6.5236843684602404</v>
      </c>
      <c r="J1899">
        <v>6.8652107150075699</v>
      </c>
      <c r="K1899">
        <v>5.2202891286335502</v>
      </c>
    </row>
    <row r="1900" spans="1:11" x14ac:dyDescent="0.55000000000000004">
      <c r="A1900">
        <v>379</v>
      </c>
      <c r="B1900">
        <v>3.4355788664876998</v>
      </c>
      <c r="C1900">
        <v>1.7089309626662701</v>
      </c>
      <c r="D1900">
        <v>2.6413275665086098</v>
      </c>
      <c r="H1900">
        <v>379</v>
      </c>
      <c r="I1900">
        <v>5.5908439692211802</v>
      </c>
      <c r="J1900">
        <v>7.0439037796920196</v>
      </c>
      <c r="K1900">
        <v>5.5921976549815797</v>
      </c>
    </row>
    <row r="1901" spans="1:11" x14ac:dyDescent="0.55000000000000004">
      <c r="A1901">
        <v>379.2</v>
      </c>
      <c r="B1901">
        <v>3.3753455931932801</v>
      </c>
      <c r="C1901">
        <v>1.79017497878072</v>
      </c>
      <c r="D1901">
        <v>2.61122285565183</v>
      </c>
      <c r="H1901">
        <v>379.2</v>
      </c>
      <c r="I1901">
        <v>6.0714471621648496</v>
      </c>
      <c r="J1901">
        <v>6.8990837447820503</v>
      </c>
      <c r="K1901">
        <v>5.3804330404243599</v>
      </c>
    </row>
    <row r="1902" spans="1:11" x14ac:dyDescent="0.55000000000000004">
      <c r="A1902">
        <v>379.4</v>
      </c>
      <c r="B1902">
        <v>2.9682140296766999</v>
      </c>
      <c r="C1902">
        <v>1.58989077558251</v>
      </c>
      <c r="D1902">
        <v>3.1008329524951401</v>
      </c>
      <c r="H1902">
        <v>379.4</v>
      </c>
      <c r="I1902">
        <v>6.1306512850484696</v>
      </c>
      <c r="J1902">
        <v>6.7652148075065499</v>
      </c>
      <c r="K1902">
        <v>5.6684373848639202</v>
      </c>
    </row>
    <row r="1903" spans="1:11" x14ac:dyDescent="0.55000000000000004">
      <c r="A1903">
        <v>379.6</v>
      </c>
      <c r="B1903">
        <v>2.93492109287812</v>
      </c>
      <c r="C1903">
        <v>1.55980029701689</v>
      </c>
      <c r="D1903">
        <v>3.2503604832680399</v>
      </c>
      <c r="H1903">
        <v>379.6</v>
      </c>
      <c r="I1903">
        <v>6.8045133508229796</v>
      </c>
      <c r="J1903">
        <v>6.31437791424168</v>
      </c>
      <c r="K1903">
        <v>5.6156602846448802</v>
      </c>
    </row>
    <row r="1904" spans="1:11" x14ac:dyDescent="0.55000000000000004">
      <c r="A1904">
        <v>379.8</v>
      </c>
      <c r="B1904">
        <v>2.9583718152987002</v>
      </c>
      <c r="C1904">
        <v>1.7610182472020901</v>
      </c>
      <c r="D1904">
        <v>2.99080279807567</v>
      </c>
      <c r="H1904">
        <v>379.8</v>
      </c>
      <c r="I1904">
        <v>6.4090683964614898</v>
      </c>
      <c r="J1904">
        <v>7.0302011320981004</v>
      </c>
      <c r="K1904">
        <v>5.5503543358451601</v>
      </c>
    </row>
    <row r="1905" spans="1:11" x14ac:dyDescent="0.55000000000000004">
      <c r="A1905">
        <v>380</v>
      </c>
      <c r="B1905">
        <v>2.9314128881800801</v>
      </c>
      <c r="C1905">
        <v>1.82869265817947</v>
      </c>
      <c r="D1905">
        <v>2.8785790868031098</v>
      </c>
      <c r="H1905">
        <v>380</v>
      </c>
      <c r="I1905">
        <v>6.7210111081851904</v>
      </c>
      <c r="J1905">
        <v>6.9899433765291699</v>
      </c>
      <c r="K1905">
        <v>6.1583979315151298</v>
      </c>
    </row>
    <row r="1906" spans="1:11" x14ac:dyDescent="0.55000000000000004">
      <c r="A1906">
        <v>380.2</v>
      </c>
      <c r="B1906">
        <v>3.13665456013449</v>
      </c>
      <c r="C1906">
        <v>1.8545349873127699</v>
      </c>
      <c r="D1906">
        <v>2.8360844804618002</v>
      </c>
      <c r="H1906">
        <v>380.2</v>
      </c>
      <c r="I1906">
        <v>7.4529634917584104</v>
      </c>
      <c r="J1906">
        <v>6.8749166093126002</v>
      </c>
      <c r="K1906">
        <v>5.2279815917959001</v>
      </c>
    </row>
    <row r="1907" spans="1:11" x14ac:dyDescent="0.55000000000000004">
      <c r="A1907">
        <v>380.4</v>
      </c>
      <c r="B1907">
        <v>3.1104538391613699</v>
      </c>
      <c r="C1907">
        <v>1.8658949440757699</v>
      </c>
      <c r="D1907">
        <v>2.83904299311346</v>
      </c>
      <c r="H1907">
        <v>380.4</v>
      </c>
      <c r="I1907">
        <v>6.88143363914571</v>
      </c>
      <c r="J1907">
        <v>6.8834258133154202</v>
      </c>
      <c r="K1907">
        <v>5.8764673609159104</v>
      </c>
    </row>
    <row r="1908" spans="1:11" x14ac:dyDescent="0.55000000000000004">
      <c r="A1908">
        <v>380.6</v>
      </c>
      <c r="B1908">
        <v>3.4348197856623899</v>
      </c>
      <c r="C1908">
        <v>1.74916894383192</v>
      </c>
      <c r="D1908">
        <v>3.0749713327630199</v>
      </c>
      <c r="H1908">
        <v>380.6</v>
      </c>
      <c r="I1908">
        <v>7.4967646292554297</v>
      </c>
      <c r="J1908">
        <v>6.6949838118747103</v>
      </c>
      <c r="K1908">
        <v>5.5367441860910498</v>
      </c>
    </row>
    <row r="1909" spans="1:11" x14ac:dyDescent="0.55000000000000004">
      <c r="A1909">
        <v>380.8</v>
      </c>
      <c r="B1909">
        <v>3.4398454654102699</v>
      </c>
      <c r="C1909">
        <v>1.7652241051253399</v>
      </c>
      <c r="D1909">
        <v>3.1109155445791399</v>
      </c>
      <c r="H1909">
        <v>380.8</v>
      </c>
      <c r="I1909">
        <v>7.3017374207460399</v>
      </c>
      <c r="J1909">
        <v>7.0837161063809999</v>
      </c>
      <c r="K1909">
        <v>5.6448192152527303</v>
      </c>
    </row>
    <row r="1910" spans="1:11" x14ac:dyDescent="0.55000000000000004">
      <c r="A1910">
        <v>381</v>
      </c>
      <c r="B1910">
        <v>3.4082817102049998</v>
      </c>
      <c r="C1910">
        <v>1.8351238655478901</v>
      </c>
      <c r="D1910">
        <v>3.1423849512925499</v>
      </c>
      <c r="H1910">
        <v>381</v>
      </c>
      <c r="I1910">
        <v>6.2458356317374202</v>
      </c>
      <c r="J1910">
        <v>7.0063740373775403</v>
      </c>
      <c r="K1910">
        <v>5.5927920618193001</v>
      </c>
    </row>
    <row r="1911" spans="1:11" x14ac:dyDescent="0.55000000000000004">
      <c r="A1911">
        <v>381.2</v>
      </c>
      <c r="B1911">
        <v>3.4289813810321301</v>
      </c>
      <c r="C1911">
        <v>1.7743462139737001</v>
      </c>
      <c r="D1911">
        <v>2.9005189986467501</v>
      </c>
      <c r="H1911">
        <v>381.2</v>
      </c>
      <c r="I1911">
        <v>6.4132236441198103</v>
      </c>
      <c r="J1911">
        <v>6.6158570632234897</v>
      </c>
      <c r="K1911">
        <v>5.3783962191346903</v>
      </c>
    </row>
    <row r="1912" spans="1:11" x14ac:dyDescent="0.55000000000000004">
      <c r="A1912">
        <v>381.4</v>
      </c>
      <c r="B1912">
        <v>3.0844609705118602</v>
      </c>
      <c r="C1912">
        <v>1.7316643157576901</v>
      </c>
      <c r="D1912">
        <v>3.18382607384933</v>
      </c>
      <c r="H1912">
        <v>381.4</v>
      </c>
      <c r="I1912">
        <v>6.2940790086770102</v>
      </c>
      <c r="J1912">
        <v>6.7223730986681103</v>
      </c>
      <c r="K1912">
        <v>5.2985829886253901</v>
      </c>
    </row>
    <row r="1913" spans="1:11" x14ac:dyDescent="0.55000000000000004">
      <c r="A1913">
        <v>381.6</v>
      </c>
      <c r="B1913">
        <v>3.0550186682425302</v>
      </c>
      <c r="C1913">
        <v>1.8141880528763199</v>
      </c>
      <c r="D1913">
        <v>2.8584060906840798</v>
      </c>
      <c r="H1913">
        <v>381.6</v>
      </c>
      <c r="I1913">
        <v>6.8753587906640998</v>
      </c>
      <c r="J1913">
        <v>6.8779709063611403</v>
      </c>
      <c r="K1913">
        <v>5.34150987006376</v>
      </c>
    </row>
    <row r="1914" spans="1:11" x14ac:dyDescent="0.55000000000000004">
      <c r="A1914">
        <v>381.8</v>
      </c>
      <c r="B1914">
        <v>2.9479234194804098</v>
      </c>
      <c r="C1914">
        <v>1.7267969449144001</v>
      </c>
      <c r="D1914">
        <v>2.9839711126413002</v>
      </c>
      <c r="H1914">
        <v>381.8</v>
      </c>
      <c r="I1914">
        <v>6.9254646278264698</v>
      </c>
      <c r="J1914">
        <v>7.1918234484246204</v>
      </c>
      <c r="K1914">
        <v>5.5656235327060699</v>
      </c>
    </row>
    <row r="1915" spans="1:11" x14ac:dyDescent="0.55000000000000004">
      <c r="A1915">
        <v>382</v>
      </c>
      <c r="B1915">
        <v>2.93728661056105</v>
      </c>
      <c r="C1915">
        <v>1.7995962436291999</v>
      </c>
      <c r="D1915">
        <v>3.0463237934219101</v>
      </c>
      <c r="H1915">
        <v>382</v>
      </c>
      <c r="I1915">
        <v>6.5748167368100301</v>
      </c>
      <c r="J1915">
        <v>7.1077373095513598</v>
      </c>
      <c r="K1915">
        <v>5.8232511385666701</v>
      </c>
    </row>
    <row r="1916" spans="1:11" x14ac:dyDescent="0.55000000000000004">
      <c r="A1916">
        <v>382.2</v>
      </c>
      <c r="B1916">
        <v>2.8062100766053599</v>
      </c>
      <c r="C1916">
        <v>1.8929681121339099</v>
      </c>
      <c r="D1916">
        <v>3.1496079959200598</v>
      </c>
      <c r="H1916">
        <v>382.2</v>
      </c>
      <c r="I1916">
        <v>6.5977692222720004</v>
      </c>
      <c r="J1916">
        <v>7.2506099375242696</v>
      </c>
      <c r="K1916">
        <v>6.1164115274044599</v>
      </c>
    </row>
    <row r="1917" spans="1:11" x14ac:dyDescent="0.55000000000000004">
      <c r="A1917">
        <v>382.4</v>
      </c>
      <c r="B1917">
        <v>3.0117594249228499</v>
      </c>
      <c r="C1917">
        <v>1.8261515890639399</v>
      </c>
      <c r="D1917">
        <v>3.4119689444167598</v>
      </c>
      <c r="H1917">
        <v>382.4</v>
      </c>
      <c r="I1917">
        <v>6.7836373296363996</v>
      </c>
      <c r="J1917">
        <v>7.3247934891341497</v>
      </c>
      <c r="K1917">
        <v>5.4753310230006402</v>
      </c>
    </row>
    <row r="1918" spans="1:11" x14ac:dyDescent="0.55000000000000004">
      <c r="A1918">
        <v>382.6</v>
      </c>
      <c r="B1918">
        <v>3.02802139263523</v>
      </c>
      <c r="C1918">
        <v>1.77364743047336</v>
      </c>
      <c r="D1918">
        <v>3.2473112833584001</v>
      </c>
      <c r="H1918">
        <v>382.6</v>
      </c>
      <c r="I1918">
        <v>7.7637111948812096</v>
      </c>
      <c r="J1918">
        <v>6.7550066539966602</v>
      </c>
      <c r="K1918">
        <v>5.7072400380867103</v>
      </c>
    </row>
    <row r="1919" spans="1:11" x14ac:dyDescent="0.55000000000000004">
      <c r="A1919">
        <v>382.8</v>
      </c>
      <c r="B1919">
        <v>3.10169538599812</v>
      </c>
      <c r="C1919">
        <v>1.73283101268722</v>
      </c>
      <c r="D1919">
        <v>3.33875712932497</v>
      </c>
      <c r="H1919">
        <v>382.8</v>
      </c>
      <c r="I1919">
        <v>7.05629346107352</v>
      </c>
      <c r="J1919">
        <v>6.6114533323939098</v>
      </c>
      <c r="K1919">
        <v>5.9040904020390101</v>
      </c>
    </row>
    <row r="1920" spans="1:11" x14ac:dyDescent="0.55000000000000004">
      <c r="A1920">
        <v>383</v>
      </c>
      <c r="B1920">
        <v>3.22381027265113</v>
      </c>
      <c r="C1920">
        <v>1.8639530348493101</v>
      </c>
      <c r="D1920">
        <v>3.5028844624939599</v>
      </c>
      <c r="H1920">
        <v>383</v>
      </c>
      <c r="I1920">
        <v>7.4792348520301903</v>
      </c>
      <c r="J1920">
        <v>6.7737947550229798</v>
      </c>
      <c r="K1920">
        <v>5.7880159684380601</v>
      </c>
    </row>
    <row r="1921" spans="1:11" x14ac:dyDescent="0.55000000000000004">
      <c r="A1921">
        <v>383.2</v>
      </c>
      <c r="B1921">
        <v>3.1661171861715798</v>
      </c>
      <c r="C1921">
        <v>1.84617793600494</v>
      </c>
      <c r="D1921">
        <v>3.6138888416647199</v>
      </c>
      <c r="H1921">
        <v>383.2</v>
      </c>
      <c r="I1921">
        <v>7.4445697272649198</v>
      </c>
      <c r="J1921">
        <v>7.1789116968731701</v>
      </c>
      <c r="K1921">
        <v>5.4224859938585599</v>
      </c>
    </row>
    <row r="1922" spans="1:11" x14ac:dyDescent="0.55000000000000004">
      <c r="A1922">
        <v>383.4</v>
      </c>
      <c r="B1922">
        <v>3.4482167402192601</v>
      </c>
      <c r="C1922">
        <v>1.9301094452404799</v>
      </c>
      <c r="D1922">
        <v>3.3061518328851802</v>
      </c>
      <c r="H1922">
        <v>383.4</v>
      </c>
      <c r="I1922">
        <v>7.2890103800053501</v>
      </c>
      <c r="J1922">
        <v>7.3900091080503598</v>
      </c>
      <c r="K1922">
        <v>5.8032031355400902</v>
      </c>
    </row>
    <row r="1923" spans="1:11" x14ac:dyDescent="0.55000000000000004">
      <c r="A1923">
        <v>383.6</v>
      </c>
      <c r="B1923">
        <v>3.0619141787989399</v>
      </c>
      <c r="C1923">
        <v>1.92266221278629</v>
      </c>
      <c r="D1923">
        <v>3.7015992811851599</v>
      </c>
      <c r="H1923">
        <v>383.6</v>
      </c>
      <c r="I1923">
        <v>6.8652851091899096</v>
      </c>
      <c r="J1923">
        <v>6.9115478781767701</v>
      </c>
      <c r="K1923">
        <v>5.4858848934889002</v>
      </c>
    </row>
    <row r="1924" spans="1:11" x14ac:dyDescent="0.55000000000000004">
      <c r="A1924">
        <v>383.8</v>
      </c>
      <c r="B1924">
        <v>3.0667348412590498</v>
      </c>
      <c r="C1924">
        <v>1.75162380353252</v>
      </c>
      <c r="D1924">
        <v>3.6052339639952802</v>
      </c>
      <c r="H1924">
        <v>383.8</v>
      </c>
      <c r="I1924">
        <v>7.1983522422419002</v>
      </c>
      <c r="J1924">
        <v>7.2791472710802703</v>
      </c>
      <c r="K1924">
        <v>5.2887002453549803</v>
      </c>
    </row>
    <row r="1925" spans="1:11" x14ac:dyDescent="0.55000000000000004">
      <c r="A1925">
        <v>384</v>
      </c>
      <c r="B1925">
        <v>3.1823023100358001</v>
      </c>
      <c r="C1925">
        <v>1.9832308556040601</v>
      </c>
      <c r="D1925">
        <v>3.8985153375681301</v>
      </c>
      <c r="H1925">
        <v>384</v>
      </c>
      <c r="I1925">
        <v>6.6896394881396004</v>
      </c>
      <c r="J1925">
        <v>7.4276732904608203</v>
      </c>
      <c r="K1925">
        <v>6.0353637791506802</v>
      </c>
    </row>
    <row r="1926" spans="1:11" x14ac:dyDescent="0.55000000000000004">
      <c r="A1926">
        <v>384.2</v>
      </c>
      <c r="B1926">
        <v>3.2265791796201801</v>
      </c>
      <c r="C1926">
        <v>1.65588626898642</v>
      </c>
      <c r="D1926">
        <v>3.7746059094790199</v>
      </c>
      <c r="H1926">
        <v>384.2</v>
      </c>
      <c r="I1926">
        <v>6.7188001427226798</v>
      </c>
      <c r="J1926">
        <v>7.0723262777281599</v>
      </c>
      <c r="K1926">
        <v>6.0623990958682201</v>
      </c>
    </row>
    <row r="1927" spans="1:11" x14ac:dyDescent="0.55000000000000004">
      <c r="A1927">
        <v>384.4</v>
      </c>
      <c r="B1927">
        <v>3.1477837073495198</v>
      </c>
      <c r="C1927">
        <v>1.8429328822483499</v>
      </c>
      <c r="D1927">
        <v>3.63031493132734</v>
      </c>
      <c r="H1927">
        <v>384.4</v>
      </c>
      <c r="I1927">
        <v>7.1858156035148397</v>
      </c>
      <c r="J1927">
        <v>7.1798436323284296</v>
      </c>
      <c r="K1927">
        <v>5.5709923537570498</v>
      </c>
    </row>
    <row r="1928" spans="1:11" x14ac:dyDescent="0.55000000000000004">
      <c r="A1928">
        <v>384.6</v>
      </c>
      <c r="B1928">
        <v>3.2719190598752301</v>
      </c>
      <c r="C1928">
        <v>1.8958267436857501</v>
      </c>
      <c r="D1928">
        <v>3.43511700443789</v>
      </c>
      <c r="H1928">
        <v>384.6</v>
      </c>
      <c r="I1928">
        <v>6.04291517774372</v>
      </c>
      <c r="J1928">
        <v>6.9156485061315101</v>
      </c>
      <c r="K1928">
        <v>5.59636691118006</v>
      </c>
    </row>
    <row r="1929" spans="1:11" x14ac:dyDescent="0.55000000000000004">
      <c r="A1929">
        <v>384.8</v>
      </c>
      <c r="B1929">
        <v>3.4305491649373101</v>
      </c>
      <c r="C1929">
        <v>1.7749526097991899</v>
      </c>
      <c r="D1929">
        <v>3.8559146344054498</v>
      </c>
      <c r="H1929">
        <v>384.8</v>
      </c>
      <c r="I1929">
        <v>6.2868976409949902</v>
      </c>
      <c r="J1929">
        <v>6.89424107335104</v>
      </c>
      <c r="K1929">
        <v>5.6959738089972998</v>
      </c>
    </row>
    <row r="1930" spans="1:11" x14ac:dyDescent="0.55000000000000004">
      <c r="A1930">
        <v>385</v>
      </c>
      <c r="B1930">
        <v>3.3201569693955899</v>
      </c>
      <c r="C1930">
        <v>1.7343487298837199</v>
      </c>
      <c r="D1930">
        <v>3.4608307376977399</v>
      </c>
      <c r="H1930">
        <v>385</v>
      </c>
      <c r="I1930">
        <v>6.1197025556734097</v>
      </c>
      <c r="J1930">
        <v>7.0287076115879401</v>
      </c>
      <c r="K1930">
        <v>5.8089489695629997</v>
      </c>
    </row>
    <row r="1931" spans="1:11" x14ac:dyDescent="0.55000000000000004">
      <c r="A1931">
        <v>385.2</v>
      </c>
      <c r="B1931">
        <v>3.0557148680838599</v>
      </c>
      <c r="C1931">
        <v>1.6779804725749501</v>
      </c>
      <c r="D1931">
        <v>3.4167465703717501</v>
      </c>
      <c r="H1931">
        <v>385.2</v>
      </c>
      <c r="I1931">
        <v>4.3607240714643103</v>
      </c>
      <c r="J1931">
        <v>7.2073004203436497</v>
      </c>
      <c r="K1931">
        <v>6.0088842470115802</v>
      </c>
    </row>
    <row r="1932" spans="1:11" x14ac:dyDescent="0.55000000000000004">
      <c r="A1932">
        <v>385.4</v>
      </c>
      <c r="B1932">
        <v>2.9665683685386499</v>
      </c>
      <c r="C1932">
        <v>1.87167685169159</v>
      </c>
      <c r="D1932">
        <v>3.2245131294747802</v>
      </c>
      <c r="H1932">
        <v>385.4</v>
      </c>
      <c r="I1932">
        <v>4.7417834316305303</v>
      </c>
      <c r="J1932">
        <v>7.1947067595544398</v>
      </c>
      <c r="K1932">
        <v>5.7886521643083002</v>
      </c>
    </row>
    <row r="1933" spans="1:11" x14ac:dyDescent="0.55000000000000004">
      <c r="A1933">
        <v>385.6</v>
      </c>
      <c r="B1933">
        <v>2.9954411290382699</v>
      </c>
      <c r="C1933">
        <v>1.8298863925876201</v>
      </c>
      <c r="D1933">
        <v>3.3944945844546002</v>
      </c>
      <c r="H1933">
        <v>385.6</v>
      </c>
      <c r="I1933">
        <v>4.5659751219671199</v>
      </c>
      <c r="J1933">
        <v>6.7917863093900799</v>
      </c>
      <c r="K1933">
        <v>5.6119590434173503</v>
      </c>
    </row>
    <row r="1934" spans="1:11" x14ac:dyDescent="0.55000000000000004">
      <c r="A1934">
        <v>385.8</v>
      </c>
      <c r="B1934">
        <v>2.9277857274768202</v>
      </c>
      <c r="C1934">
        <v>1.9323307476451701</v>
      </c>
      <c r="D1934">
        <v>3.39711949079603</v>
      </c>
      <c r="H1934">
        <v>385.8</v>
      </c>
      <c r="I1934">
        <v>4.5156520658936898</v>
      </c>
      <c r="J1934">
        <v>7.4032451123553296</v>
      </c>
      <c r="K1934">
        <v>5.7981162853905497</v>
      </c>
    </row>
    <row r="1935" spans="1:11" x14ac:dyDescent="0.55000000000000004">
      <c r="A1935">
        <v>386</v>
      </c>
      <c r="B1935">
        <v>3.3105069400495499</v>
      </c>
      <c r="C1935">
        <v>1.76450701039334</v>
      </c>
      <c r="D1935">
        <v>3.0360294948076101</v>
      </c>
      <c r="H1935">
        <v>386</v>
      </c>
      <c r="I1935">
        <v>4.6362879463787703</v>
      </c>
      <c r="J1935">
        <v>6.9114318942878299</v>
      </c>
      <c r="K1935">
        <v>5.8106914451970297</v>
      </c>
    </row>
    <row r="1936" spans="1:11" x14ac:dyDescent="0.55000000000000004">
      <c r="A1936">
        <v>386.2</v>
      </c>
      <c r="B1936">
        <v>3.14703145903986</v>
      </c>
      <c r="C1936">
        <v>1.8896407046158099</v>
      </c>
      <c r="D1936">
        <v>3.0138382532250598</v>
      </c>
      <c r="H1936">
        <v>386.2</v>
      </c>
      <c r="I1936">
        <v>4.4809501288109796</v>
      </c>
      <c r="J1936">
        <v>7.2418051084583004</v>
      </c>
      <c r="K1936">
        <v>6.2117945648730704</v>
      </c>
    </row>
    <row r="1937" spans="1:11" x14ac:dyDescent="0.55000000000000004">
      <c r="A1937">
        <v>386.4</v>
      </c>
      <c r="B1937">
        <v>3.3698837849313699</v>
      </c>
      <c r="C1937">
        <v>1.96240681725643</v>
      </c>
      <c r="D1937">
        <v>2.8305503262249498</v>
      </c>
      <c r="H1937">
        <v>386.4</v>
      </c>
      <c r="I1937">
        <v>4.9067026352030796</v>
      </c>
      <c r="J1937">
        <v>7.1187294245519901</v>
      </c>
      <c r="K1937">
        <v>6.6064791913015801</v>
      </c>
    </row>
    <row r="1938" spans="1:11" x14ac:dyDescent="0.55000000000000004">
      <c r="A1938">
        <v>386.6</v>
      </c>
      <c r="B1938">
        <v>3.1252933533854299</v>
      </c>
      <c r="C1938">
        <v>1.6986586586883501</v>
      </c>
      <c r="D1938">
        <v>2.7816784387356299</v>
      </c>
      <c r="H1938">
        <v>386.6</v>
      </c>
      <c r="I1938">
        <v>5.1545931711286803</v>
      </c>
      <c r="J1938">
        <v>6.9399718724860699</v>
      </c>
      <c r="K1938">
        <v>5.8807323441191199</v>
      </c>
    </row>
    <row r="1939" spans="1:11" x14ac:dyDescent="0.55000000000000004">
      <c r="A1939">
        <v>386.8</v>
      </c>
      <c r="B1939">
        <v>3.38085523060494</v>
      </c>
      <c r="C1939">
        <v>1.9305353598480199</v>
      </c>
      <c r="D1939">
        <v>2.9296386158807799</v>
      </c>
      <c r="H1939">
        <v>386.8</v>
      </c>
      <c r="I1939">
        <v>5.69377740987425</v>
      </c>
      <c r="J1939">
        <v>6.9660204177408502</v>
      </c>
      <c r="K1939">
        <v>5.7199500632438198</v>
      </c>
    </row>
    <row r="1940" spans="1:11" x14ac:dyDescent="0.55000000000000004">
      <c r="A1940">
        <v>387</v>
      </c>
      <c r="B1940">
        <v>3.2099753777453</v>
      </c>
      <c r="C1940">
        <v>2.1142839411674599</v>
      </c>
      <c r="D1940">
        <v>3.1724684633640199</v>
      </c>
      <c r="H1940">
        <v>387</v>
      </c>
      <c r="I1940">
        <v>5.71004702028225</v>
      </c>
      <c r="J1940">
        <v>6.98248283501814</v>
      </c>
      <c r="K1940">
        <v>5.6799735493410397</v>
      </c>
    </row>
    <row r="1941" spans="1:11" x14ac:dyDescent="0.55000000000000004">
      <c r="A1941">
        <v>387.2</v>
      </c>
      <c r="B1941">
        <v>3.0789819532196199</v>
      </c>
      <c r="C1941">
        <v>1.9138986928669299</v>
      </c>
      <c r="D1941">
        <v>2.7144583546443801</v>
      </c>
      <c r="H1941">
        <v>387.2</v>
      </c>
      <c r="I1941">
        <v>5.4471566697354001</v>
      </c>
      <c r="J1941">
        <v>6.7748135966507501</v>
      </c>
      <c r="K1941">
        <v>5.6297326995890602</v>
      </c>
    </row>
    <row r="1942" spans="1:11" x14ac:dyDescent="0.55000000000000004">
      <c r="A1942">
        <v>387.4</v>
      </c>
      <c r="B1942">
        <v>3.04345199622189</v>
      </c>
      <c r="C1942">
        <v>1.8836152582793899</v>
      </c>
      <c r="D1942">
        <v>3.0094029891250802</v>
      </c>
      <c r="H1942">
        <v>387.4</v>
      </c>
      <c r="I1942">
        <v>5.6779183529375503</v>
      </c>
      <c r="J1942">
        <v>7.1192330870914704</v>
      </c>
      <c r="K1942">
        <v>5.79173046205569</v>
      </c>
    </row>
    <row r="1943" spans="1:11" x14ac:dyDescent="0.55000000000000004">
      <c r="A1943">
        <v>387.6</v>
      </c>
      <c r="B1943">
        <v>2.9976324090733102</v>
      </c>
      <c r="C1943">
        <v>1.9530339844072699</v>
      </c>
      <c r="D1943">
        <v>3.3242510897906299</v>
      </c>
      <c r="H1943">
        <v>387.6</v>
      </c>
      <c r="I1943">
        <v>5.3869377905931399</v>
      </c>
      <c r="J1943">
        <v>6.4871607314459299</v>
      </c>
      <c r="K1943">
        <v>5.5398892232617598</v>
      </c>
    </row>
    <row r="1944" spans="1:11" x14ac:dyDescent="0.55000000000000004">
      <c r="A1944">
        <v>387.8</v>
      </c>
      <c r="B1944">
        <v>3.4058504572497998</v>
      </c>
      <c r="C1944">
        <v>2.0673942646953698</v>
      </c>
      <c r="D1944">
        <v>3.0764443472909599</v>
      </c>
      <c r="H1944">
        <v>387.8</v>
      </c>
      <c r="I1944">
        <v>6.4002781806716298</v>
      </c>
      <c r="J1944">
        <v>6.9137386328264903</v>
      </c>
      <c r="K1944">
        <v>5.2571808811149898</v>
      </c>
    </row>
    <row r="1945" spans="1:11" x14ac:dyDescent="0.55000000000000004">
      <c r="A1945">
        <v>388</v>
      </c>
      <c r="B1945">
        <v>3.4971665102313301</v>
      </c>
      <c r="C1945">
        <v>1.9623215343231399</v>
      </c>
      <c r="D1945">
        <v>3.1694029488830502</v>
      </c>
      <c r="H1945">
        <v>388</v>
      </c>
      <c r="I1945">
        <v>5.9530817371854203</v>
      </c>
      <c r="J1945">
        <v>7.15417222244721</v>
      </c>
      <c r="K1945">
        <v>5.4749218948883902</v>
      </c>
    </row>
    <row r="1946" spans="1:11" x14ac:dyDescent="0.55000000000000004">
      <c r="A1946">
        <v>388.2</v>
      </c>
      <c r="B1946">
        <v>3.56139053208959</v>
      </c>
      <c r="C1946">
        <v>1.9318291110594701</v>
      </c>
      <c r="D1946">
        <v>3.51092706279838</v>
      </c>
      <c r="H1946">
        <v>388.2</v>
      </c>
      <c r="I1946">
        <v>5.6879719628087404</v>
      </c>
      <c r="J1946">
        <v>6.4975161870239697</v>
      </c>
      <c r="K1946">
        <v>5.3474405042626998</v>
      </c>
    </row>
    <row r="1947" spans="1:11" x14ac:dyDescent="0.55000000000000004">
      <c r="A1947">
        <v>388.4</v>
      </c>
      <c r="B1947">
        <v>3.4424168918183402</v>
      </c>
      <c r="C1947">
        <v>2.1729840272060401</v>
      </c>
      <c r="D1947">
        <v>3.3256819057897302</v>
      </c>
      <c r="H1947">
        <v>388.4</v>
      </c>
      <c r="I1947">
        <v>6.07637054367407</v>
      </c>
      <c r="J1947">
        <v>6.9971064705068997</v>
      </c>
      <c r="K1947">
        <v>5.8449190049341002</v>
      </c>
    </row>
    <row r="1948" spans="1:11" x14ac:dyDescent="0.55000000000000004">
      <c r="A1948">
        <v>388.6</v>
      </c>
      <c r="B1948">
        <v>3.4009629662610301</v>
      </c>
      <c r="C1948">
        <v>2.05565767981434</v>
      </c>
      <c r="D1948">
        <v>3.5121279239441101</v>
      </c>
      <c r="H1948">
        <v>388.6</v>
      </c>
      <c r="I1948">
        <v>6.26745312379279</v>
      </c>
      <c r="J1948">
        <v>7.0038496502316301</v>
      </c>
      <c r="K1948">
        <v>5.5572332239575104</v>
      </c>
    </row>
    <row r="1949" spans="1:11" x14ac:dyDescent="0.55000000000000004">
      <c r="A1949">
        <v>388.8</v>
      </c>
      <c r="B1949">
        <v>3.3992547972960998</v>
      </c>
      <c r="C1949">
        <v>1.9076815369528699</v>
      </c>
      <c r="D1949">
        <v>3.1327593966443201</v>
      </c>
      <c r="H1949">
        <v>388.8</v>
      </c>
      <c r="I1949">
        <v>6.4083435147388297</v>
      </c>
      <c r="J1949">
        <v>6.6025798467952796</v>
      </c>
      <c r="K1949">
        <v>5.3986801874369199</v>
      </c>
    </row>
    <row r="1950" spans="1:11" x14ac:dyDescent="0.55000000000000004">
      <c r="A1950">
        <v>389</v>
      </c>
      <c r="B1950">
        <v>3.2779954505466402</v>
      </c>
      <c r="C1950">
        <v>2.24793041365202</v>
      </c>
      <c r="D1950">
        <v>3.3803323297939598</v>
      </c>
      <c r="H1950">
        <v>389</v>
      </c>
      <c r="I1950">
        <v>6.7407155412030901</v>
      </c>
      <c r="J1950">
        <v>6.4103949282794197</v>
      </c>
      <c r="K1950">
        <v>5.7206094877829896</v>
      </c>
    </row>
    <row r="1951" spans="1:11" x14ac:dyDescent="0.55000000000000004">
      <c r="A1951">
        <v>389.2</v>
      </c>
      <c r="B1951">
        <v>3.0365775506862702</v>
      </c>
      <c r="C1951">
        <v>2.2933626505824001</v>
      </c>
      <c r="D1951">
        <v>3.1107344859694299</v>
      </c>
      <c r="H1951">
        <v>389.2</v>
      </c>
      <c r="I1951">
        <v>7.0310271768539296</v>
      </c>
      <c r="J1951">
        <v>6.1242822488652298</v>
      </c>
      <c r="K1951">
        <v>5.52749008892392</v>
      </c>
    </row>
    <row r="1952" spans="1:11" x14ac:dyDescent="0.55000000000000004">
      <c r="A1952">
        <v>389.4</v>
      </c>
      <c r="B1952">
        <v>3.0599240326928401</v>
      </c>
      <c r="C1952">
        <v>1.85738591490224</v>
      </c>
      <c r="D1952">
        <v>2.5876299042064499</v>
      </c>
      <c r="H1952">
        <v>389.4</v>
      </c>
      <c r="I1952">
        <v>6.6170744787150202</v>
      </c>
      <c r="J1952">
        <v>6.4746046377266602</v>
      </c>
      <c r="K1952">
        <v>5.6928672452497597</v>
      </c>
    </row>
    <row r="1953" spans="1:11" x14ac:dyDescent="0.55000000000000004">
      <c r="A1953">
        <v>389.6</v>
      </c>
      <c r="B1953">
        <v>3.0367276347044401</v>
      </c>
      <c r="C1953">
        <v>1.9053752997184701</v>
      </c>
      <c r="D1953">
        <v>2.5575509374687999</v>
      </c>
      <c r="H1953">
        <v>389.6</v>
      </c>
      <c r="I1953">
        <v>6.9870430158102002</v>
      </c>
      <c r="J1953">
        <v>6.5532396271709201</v>
      </c>
      <c r="K1953">
        <v>5.8900982796829098</v>
      </c>
    </row>
    <row r="1954" spans="1:11" x14ac:dyDescent="0.55000000000000004">
      <c r="A1954">
        <v>389.8</v>
      </c>
      <c r="B1954">
        <v>3.10333105492249</v>
      </c>
      <c r="C1954">
        <v>1.82130800908924</v>
      </c>
      <c r="D1954">
        <v>2.89897409752979</v>
      </c>
      <c r="H1954">
        <v>389.8</v>
      </c>
      <c r="I1954">
        <v>7.2638134896897704</v>
      </c>
      <c r="J1954">
        <v>6.11962875997287</v>
      </c>
      <c r="K1954">
        <v>5.7426173858103597</v>
      </c>
    </row>
    <row r="1955" spans="1:11" x14ac:dyDescent="0.55000000000000004">
      <c r="A1955">
        <v>390</v>
      </c>
      <c r="B1955">
        <v>3.2360227499131899</v>
      </c>
      <c r="C1955">
        <v>1.96928793146926</v>
      </c>
      <c r="D1955">
        <v>2.7403451155823899</v>
      </c>
      <c r="H1955">
        <v>390</v>
      </c>
      <c r="I1955">
        <v>6.2361933873568498</v>
      </c>
      <c r="J1955">
        <v>6.2797279828312904</v>
      </c>
      <c r="K1955">
        <v>5.89139728847102</v>
      </c>
    </row>
    <row r="1956" spans="1:11" x14ac:dyDescent="0.55000000000000004">
      <c r="A1956">
        <v>390.2</v>
      </c>
      <c r="B1956">
        <v>3.2063424054754401</v>
      </c>
      <c r="C1956">
        <v>1.8634926416633499</v>
      </c>
      <c r="D1956">
        <v>2.9221822057512701</v>
      </c>
      <c r="H1956">
        <v>390.2</v>
      </c>
      <c r="I1956">
        <v>6.2974996501893896</v>
      </c>
      <c r="J1956">
        <v>6.3427229010681998</v>
      </c>
      <c r="K1956">
        <v>6.1939154646184997</v>
      </c>
    </row>
    <row r="1957" spans="1:11" x14ac:dyDescent="0.55000000000000004">
      <c r="A1957">
        <v>390.4</v>
      </c>
      <c r="B1957">
        <v>3.2225341278081698</v>
      </c>
      <c r="C1957">
        <v>1.92865188520422</v>
      </c>
      <c r="D1957">
        <v>2.9803605119115999</v>
      </c>
      <c r="H1957">
        <v>390.4</v>
      </c>
      <c r="I1957">
        <v>6.3732281764263403</v>
      </c>
      <c r="J1957">
        <v>6.5342025596446396</v>
      </c>
      <c r="K1957">
        <v>6.2591441751742396</v>
      </c>
    </row>
    <row r="1958" spans="1:11" x14ac:dyDescent="0.55000000000000004">
      <c r="A1958">
        <v>390.6</v>
      </c>
      <c r="B1958">
        <v>3.0960143557090198</v>
      </c>
      <c r="C1958">
        <v>2.0124473927379198</v>
      </c>
      <c r="D1958">
        <v>3.0231547320356098</v>
      </c>
      <c r="H1958">
        <v>390.6</v>
      </c>
      <c r="I1958">
        <v>6.3697426861420698</v>
      </c>
      <c r="J1958">
        <v>6.0789522677507604</v>
      </c>
      <c r="K1958">
        <v>5.5389588433768404</v>
      </c>
    </row>
    <row r="1959" spans="1:11" x14ac:dyDescent="0.55000000000000004">
      <c r="A1959">
        <v>390.8</v>
      </c>
      <c r="B1959">
        <v>3.4319090972745601</v>
      </c>
      <c r="C1959">
        <v>2.0705730691795599</v>
      </c>
      <c r="D1959">
        <v>2.9587062614441999</v>
      </c>
      <c r="H1959">
        <v>390.8</v>
      </c>
      <c r="I1959">
        <v>5.9904572154859697</v>
      </c>
      <c r="J1959">
        <v>5.8379526718076198</v>
      </c>
      <c r="K1959">
        <v>5.60347638345963</v>
      </c>
    </row>
    <row r="1960" spans="1:11" x14ac:dyDescent="0.55000000000000004">
      <c r="A1960">
        <v>391</v>
      </c>
      <c r="B1960">
        <v>3.4144286903830698</v>
      </c>
      <c r="C1960">
        <v>2.1782037982770102</v>
      </c>
      <c r="D1960">
        <v>2.9118842681566499</v>
      </c>
      <c r="H1960">
        <v>391</v>
      </c>
      <c r="I1960">
        <v>6.0205289766992101</v>
      </c>
      <c r="J1960">
        <v>5.8606606306683497</v>
      </c>
      <c r="K1960">
        <v>5.3676139892245001</v>
      </c>
    </row>
    <row r="1961" spans="1:11" x14ac:dyDescent="0.55000000000000004">
      <c r="A1961">
        <v>391.2</v>
      </c>
      <c r="B1961">
        <v>3.2286284595018899</v>
      </c>
      <c r="C1961">
        <v>2.15224608989723</v>
      </c>
      <c r="D1961">
        <v>3.0948232944232998</v>
      </c>
      <c r="H1961">
        <v>391.2</v>
      </c>
      <c r="I1961">
        <v>6.3002037878258204</v>
      </c>
      <c r="J1961">
        <v>6.1565534926741501</v>
      </c>
      <c r="K1961">
        <v>5.4937065475426596</v>
      </c>
    </row>
    <row r="1962" spans="1:11" x14ac:dyDescent="0.55000000000000004">
      <c r="A1962">
        <v>391.4</v>
      </c>
      <c r="B1962">
        <v>3.2371908724263401</v>
      </c>
      <c r="C1962">
        <v>2.1333629714228302</v>
      </c>
      <c r="D1962">
        <v>2.8570794839653102</v>
      </c>
      <c r="H1962">
        <v>391.4</v>
      </c>
      <c r="I1962">
        <v>5.95460176215032</v>
      </c>
      <c r="J1962">
        <v>6.6539265952552498</v>
      </c>
      <c r="K1962">
        <v>5.7256488821684499</v>
      </c>
    </row>
    <row r="1963" spans="1:11" x14ac:dyDescent="0.55000000000000004">
      <c r="A1963">
        <v>391.6</v>
      </c>
      <c r="B1963">
        <v>3.5331354921348201</v>
      </c>
      <c r="C1963">
        <v>2.0289676982490299</v>
      </c>
      <c r="D1963">
        <v>2.8781874475698799</v>
      </c>
      <c r="H1963">
        <v>391.6</v>
      </c>
      <c r="I1963">
        <v>6.4848853543420804</v>
      </c>
      <c r="J1963">
        <v>6.5391950633837999</v>
      </c>
      <c r="K1963">
        <v>5.7056903164257298</v>
      </c>
    </row>
    <row r="1964" spans="1:11" x14ac:dyDescent="0.55000000000000004">
      <c r="A1964">
        <v>391.8</v>
      </c>
      <c r="B1964">
        <v>3.2225647099456798</v>
      </c>
      <c r="C1964">
        <v>2.12184248543578</v>
      </c>
      <c r="D1964">
        <v>2.7796374829953798</v>
      </c>
      <c r="H1964">
        <v>391.8</v>
      </c>
      <c r="I1964">
        <v>6.5349890592167403</v>
      </c>
      <c r="J1964">
        <v>6.9940212455714503</v>
      </c>
      <c r="K1964">
        <v>5.1547062031613899</v>
      </c>
    </row>
    <row r="1965" spans="1:11" x14ac:dyDescent="0.55000000000000004">
      <c r="A1965">
        <v>392</v>
      </c>
      <c r="B1965">
        <v>3.23305532878293</v>
      </c>
      <c r="C1965">
        <v>1.9454523808202</v>
      </c>
      <c r="D1965">
        <v>3.3259719776756902</v>
      </c>
      <c r="H1965">
        <v>392</v>
      </c>
      <c r="I1965">
        <v>5.61406577635882</v>
      </c>
      <c r="J1965">
        <v>7.1818659643899601</v>
      </c>
      <c r="K1965">
        <v>5.46852441062605</v>
      </c>
    </row>
    <row r="1966" spans="1:11" x14ac:dyDescent="0.55000000000000004">
      <c r="A1966">
        <v>392.2</v>
      </c>
      <c r="B1966">
        <v>3.2502368241181698</v>
      </c>
      <c r="C1966">
        <v>2.0662984900891499</v>
      </c>
      <c r="D1966">
        <v>2.8228739850754598</v>
      </c>
      <c r="H1966">
        <v>392.2</v>
      </c>
      <c r="I1966">
        <v>6.4676724242328003</v>
      </c>
      <c r="J1966">
        <v>7.0134746058823101</v>
      </c>
      <c r="K1966">
        <v>5.5414639878134997</v>
      </c>
    </row>
    <row r="1967" spans="1:11" x14ac:dyDescent="0.55000000000000004">
      <c r="A1967">
        <v>392.4</v>
      </c>
      <c r="B1967">
        <v>3.3304626334121301</v>
      </c>
      <c r="C1967">
        <v>2.0296262183139802</v>
      </c>
      <c r="D1967">
        <v>2.5775135684007702</v>
      </c>
      <c r="H1967">
        <v>392.4</v>
      </c>
      <c r="I1967">
        <v>6.4391747566284101</v>
      </c>
      <c r="J1967">
        <v>6.8712687866436299</v>
      </c>
      <c r="K1967">
        <v>5.7240240562825901</v>
      </c>
    </row>
    <row r="1968" spans="1:11" x14ac:dyDescent="0.55000000000000004">
      <c r="A1968">
        <v>392.6</v>
      </c>
      <c r="B1968">
        <v>3.2634634755668599</v>
      </c>
      <c r="C1968">
        <v>1.9181448074776899</v>
      </c>
      <c r="D1968">
        <v>2.98602150856407</v>
      </c>
      <c r="H1968">
        <v>392.6</v>
      </c>
      <c r="I1968">
        <v>6.1036202115813403</v>
      </c>
      <c r="J1968">
        <v>7.2405609530637198</v>
      </c>
      <c r="K1968">
        <v>5.4928158471120598</v>
      </c>
    </row>
    <row r="1969" spans="1:11" x14ac:dyDescent="0.55000000000000004">
      <c r="A1969">
        <v>392.8</v>
      </c>
      <c r="B1969">
        <v>3.34569039941191</v>
      </c>
      <c r="C1969">
        <v>1.9330377638618701</v>
      </c>
      <c r="D1969">
        <v>3.08763484782994</v>
      </c>
      <c r="H1969">
        <v>392.8</v>
      </c>
      <c r="I1969">
        <v>7.2366854223898001</v>
      </c>
      <c r="J1969">
        <v>6.9209128055917404</v>
      </c>
      <c r="K1969">
        <v>5.5539741903485096</v>
      </c>
    </row>
    <row r="1970" spans="1:11" x14ac:dyDescent="0.55000000000000004">
      <c r="A1970">
        <v>393</v>
      </c>
      <c r="B1970">
        <v>3.21262377283082</v>
      </c>
      <c r="C1970">
        <v>2.0544626109870401</v>
      </c>
      <c r="D1970">
        <v>2.9146722488367498</v>
      </c>
      <c r="H1970">
        <v>393</v>
      </c>
      <c r="I1970">
        <v>6.8653756712315896</v>
      </c>
      <c r="J1970">
        <v>7.3159624228917401</v>
      </c>
      <c r="K1970">
        <v>5.5705423993416598</v>
      </c>
    </row>
    <row r="1971" spans="1:11" x14ac:dyDescent="0.55000000000000004">
      <c r="A1971">
        <v>393.2</v>
      </c>
      <c r="B1971">
        <v>3.3586082591749502</v>
      </c>
      <c r="C1971">
        <v>1.9553311306283301</v>
      </c>
      <c r="D1971">
        <v>3.0478021039949601</v>
      </c>
      <c r="H1971">
        <v>393.2</v>
      </c>
      <c r="I1971">
        <v>6.0064520511071802</v>
      </c>
      <c r="J1971">
        <v>7.1904070948236898</v>
      </c>
      <c r="K1971">
        <v>5.7594962078513996</v>
      </c>
    </row>
    <row r="1972" spans="1:11" x14ac:dyDescent="0.55000000000000004">
      <c r="A1972">
        <v>393.4</v>
      </c>
      <c r="B1972">
        <v>3.6251493370627199</v>
      </c>
      <c r="C1972">
        <v>1.94294798830118</v>
      </c>
      <c r="D1972">
        <v>3.2931559393890102</v>
      </c>
      <c r="H1972">
        <v>393.4</v>
      </c>
      <c r="I1972">
        <v>6.1775262941376701</v>
      </c>
      <c r="J1972">
        <v>7.9925321227618804</v>
      </c>
      <c r="K1972">
        <v>5.7053494162470999</v>
      </c>
    </row>
    <row r="1973" spans="1:11" x14ac:dyDescent="0.55000000000000004">
      <c r="A1973">
        <v>393.6</v>
      </c>
      <c r="B1973">
        <v>3.3499202760180702</v>
      </c>
      <c r="C1973">
        <v>1.92809321506902</v>
      </c>
      <c r="D1973">
        <v>3.0183168846099799</v>
      </c>
      <c r="H1973">
        <v>393.6</v>
      </c>
      <c r="I1973">
        <v>6.91547052889812</v>
      </c>
      <c r="J1973">
        <v>6.9558027347912796</v>
      </c>
      <c r="K1973">
        <v>5.58503314461045</v>
      </c>
    </row>
    <row r="1974" spans="1:11" x14ac:dyDescent="0.55000000000000004">
      <c r="A1974">
        <v>393.8</v>
      </c>
      <c r="B1974">
        <v>3.2399730004255001</v>
      </c>
      <c r="C1974">
        <v>1.9020773395307899</v>
      </c>
      <c r="D1974">
        <v>2.95284976929163</v>
      </c>
      <c r="H1974">
        <v>393.8</v>
      </c>
      <c r="I1974">
        <v>6.4299428210104201</v>
      </c>
      <c r="J1974">
        <v>6.7247960402938203</v>
      </c>
      <c r="K1974">
        <v>5.6501641241048501</v>
      </c>
    </row>
    <row r="1975" spans="1:11" x14ac:dyDescent="0.55000000000000004">
      <c r="A1975">
        <v>394</v>
      </c>
      <c r="B1975">
        <v>3.3894078776490102</v>
      </c>
      <c r="C1975">
        <v>1.8218908410525201</v>
      </c>
      <c r="D1975">
        <v>2.91098460616884</v>
      </c>
      <c r="H1975">
        <v>394</v>
      </c>
      <c r="I1975">
        <v>6.2937133714078399</v>
      </c>
      <c r="J1975">
        <v>6.7513437115421997</v>
      </c>
      <c r="K1975">
        <v>5.4187565049602497</v>
      </c>
    </row>
    <row r="1976" spans="1:11" x14ac:dyDescent="0.55000000000000004">
      <c r="A1976">
        <v>394.2</v>
      </c>
      <c r="B1976">
        <v>3.3565169511133499</v>
      </c>
      <c r="C1976">
        <v>1.78750242338684</v>
      </c>
      <c r="D1976">
        <v>2.8942817378747701</v>
      </c>
      <c r="H1976">
        <v>394.2</v>
      </c>
      <c r="I1976">
        <v>5.8629267132453098</v>
      </c>
      <c r="J1976">
        <v>6.7066151389305597</v>
      </c>
      <c r="K1976">
        <v>5.5248057320142498</v>
      </c>
    </row>
    <row r="1977" spans="1:11" x14ac:dyDescent="0.55000000000000004">
      <c r="A1977">
        <v>394.4</v>
      </c>
      <c r="B1977">
        <v>3.5992146701715302</v>
      </c>
      <c r="C1977">
        <v>1.94079014976387</v>
      </c>
      <c r="D1977">
        <v>2.6963661245279802</v>
      </c>
      <c r="H1977">
        <v>394.4</v>
      </c>
      <c r="I1977">
        <v>6.1994638647195597</v>
      </c>
      <c r="J1977">
        <v>7.0796956459046196</v>
      </c>
      <c r="K1977">
        <v>5.6131132598396798</v>
      </c>
    </row>
    <row r="1978" spans="1:11" x14ac:dyDescent="0.55000000000000004">
      <c r="A1978">
        <v>394.6</v>
      </c>
      <c r="B1978">
        <v>3.2118693489578498</v>
      </c>
      <c r="C1978">
        <v>1.81931947926255</v>
      </c>
      <c r="D1978">
        <v>2.46125745843753</v>
      </c>
      <c r="H1978">
        <v>394.6</v>
      </c>
      <c r="I1978">
        <v>6.4578981101096398</v>
      </c>
      <c r="J1978">
        <v>6.8765768501605402</v>
      </c>
      <c r="K1978">
        <v>5.7637921342066099</v>
      </c>
    </row>
    <row r="1979" spans="1:11" x14ac:dyDescent="0.55000000000000004">
      <c r="A1979">
        <v>394.8</v>
      </c>
      <c r="B1979">
        <v>3.2141606147220001</v>
      </c>
      <c r="C1979">
        <v>1.8212289932780901</v>
      </c>
      <c r="D1979">
        <v>2.7591169583805102</v>
      </c>
      <c r="H1979">
        <v>394.8</v>
      </c>
      <c r="I1979">
        <v>6.6231216004379796</v>
      </c>
      <c r="J1979">
        <v>6.7277532017291</v>
      </c>
      <c r="K1979">
        <v>5.6318994752300497</v>
      </c>
    </row>
    <row r="1980" spans="1:11" x14ac:dyDescent="0.55000000000000004">
      <c r="A1980">
        <v>395</v>
      </c>
      <c r="B1980">
        <v>3.2139015540012599</v>
      </c>
      <c r="C1980">
        <v>1.8691700712188399</v>
      </c>
      <c r="D1980">
        <v>2.93881408126955</v>
      </c>
      <c r="H1980">
        <v>395</v>
      </c>
      <c r="I1980">
        <v>6.9732828311725799</v>
      </c>
      <c r="J1980">
        <v>6.5560355847863896</v>
      </c>
      <c r="K1980">
        <v>5.5142771841580602</v>
      </c>
    </row>
    <row r="1981" spans="1:11" x14ac:dyDescent="0.55000000000000004">
      <c r="A1981">
        <v>395.2</v>
      </c>
      <c r="B1981">
        <v>2.99400437155222</v>
      </c>
      <c r="C1981">
        <v>1.9127818443425699</v>
      </c>
      <c r="D1981">
        <v>3.0744637092052201</v>
      </c>
      <c r="H1981">
        <v>395.2</v>
      </c>
      <c r="I1981">
        <v>6.3212284052218601</v>
      </c>
      <c r="J1981">
        <v>6.5152498406303501</v>
      </c>
      <c r="K1981">
        <v>5.3137395574172199</v>
      </c>
    </row>
    <row r="1982" spans="1:11" x14ac:dyDescent="0.55000000000000004">
      <c r="A1982">
        <v>395.4</v>
      </c>
      <c r="B1982">
        <v>3.0688505371923198</v>
      </c>
      <c r="C1982">
        <v>2.0126858325964498</v>
      </c>
      <c r="D1982">
        <v>3.3061154152703298</v>
      </c>
      <c r="H1982">
        <v>395.4</v>
      </c>
      <c r="I1982">
        <v>6.8951021286031802</v>
      </c>
      <c r="J1982">
        <v>7.4696514213224301</v>
      </c>
      <c r="K1982">
        <v>5.7838019427917002</v>
      </c>
    </row>
    <row r="1983" spans="1:11" x14ac:dyDescent="0.55000000000000004">
      <c r="A1983">
        <v>395.6</v>
      </c>
      <c r="B1983">
        <v>3.2073755488411999</v>
      </c>
      <c r="C1983">
        <v>1.9215900173799401</v>
      </c>
      <c r="D1983">
        <v>3.1454406808025301</v>
      </c>
      <c r="H1983">
        <v>395.6</v>
      </c>
      <c r="I1983">
        <v>7.1124156514477299</v>
      </c>
      <c r="J1983">
        <v>6.9628718553497801</v>
      </c>
      <c r="K1983">
        <v>6.0268379798797502</v>
      </c>
    </row>
    <row r="1984" spans="1:11" x14ac:dyDescent="0.55000000000000004">
      <c r="A1984">
        <v>395.8</v>
      </c>
      <c r="B1984">
        <v>3.1695435393566802</v>
      </c>
      <c r="C1984">
        <v>1.9246636575943199</v>
      </c>
      <c r="D1984">
        <v>3.3318325450383099</v>
      </c>
      <c r="H1984">
        <v>395.8</v>
      </c>
      <c r="I1984">
        <v>6.4439109098419998</v>
      </c>
      <c r="J1984">
        <v>6.54623758268706</v>
      </c>
      <c r="K1984">
        <v>5.8118400598078699</v>
      </c>
    </row>
    <row r="1985" spans="1:11" x14ac:dyDescent="0.55000000000000004">
      <c r="A1985">
        <v>396</v>
      </c>
      <c r="B1985">
        <v>2.8506772738891502</v>
      </c>
      <c r="C1985">
        <v>1.9181843139839201</v>
      </c>
      <c r="D1985">
        <v>3.2536865591429698</v>
      </c>
      <c r="H1985">
        <v>396</v>
      </c>
      <c r="I1985">
        <v>6.0588654020390704</v>
      </c>
      <c r="J1985">
        <v>6.6924154461914798</v>
      </c>
      <c r="K1985">
        <v>5.6410492805218801</v>
      </c>
    </row>
    <row r="1986" spans="1:11" x14ac:dyDescent="0.55000000000000004">
      <c r="A1986">
        <v>396.2</v>
      </c>
      <c r="B1986">
        <v>3.1157137505010599</v>
      </c>
      <c r="C1986">
        <v>1.7618038268765399</v>
      </c>
      <c r="D1986">
        <v>3.33117407752288</v>
      </c>
      <c r="H1986">
        <v>396.2</v>
      </c>
      <c r="I1986">
        <v>7.0359479369981699</v>
      </c>
      <c r="J1986">
        <v>6.7660671305396001</v>
      </c>
      <c r="K1986">
        <v>5.4992271467417702</v>
      </c>
    </row>
    <row r="1987" spans="1:11" x14ac:dyDescent="0.55000000000000004">
      <c r="A1987">
        <v>396.4</v>
      </c>
      <c r="B1987">
        <v>3.2623941169764499</v>
      </c>
      <c r="C1987">
        <v>1.6641648547110399</v>
      </c>
      <c r="D1987">
        <v>3.2299827084457302</v>
      </c>
      <c r="H1987">
        <v>396.4</v>
      </c>
      <c r="I1987">
        <v>6.0193691577833102</v>
      </c>
      <c r="J1987">
        <v>6.2769971251722598</v>
      </c>
      <c r="K1987">
        <v>5.4926833610325998</v>
      </c>
    </row>
    <row r="1988" spans="1:11" x14ac:dyDescent="0.55000000000000004">
      <c r="A1988">
        <v>396.6</v>
      </c>
      <c r="B1988">
        <v>3.3439576924711698</v>
      </c>
      <c r="C1988">
        <v>1.9530602787401199</v>
      </c>
      <c r="D1988">
        <v>3.5710845078264501</v>
      </c>
      <c r="H1988">
        <v>396.6</v>
      </c>
      <c r="I1988">
        <v>7.6463276437427696</v>
      </c>
      <c r="J1988">
        <v>6.6753515535014998</v>
      </c>
      <c r="K1988">
        <v>5.34536481699904</v>
      </c>
    </row>
    <row r="1989" spans="1:11" x14ac:dyDescent="0.55000000000000004">
      <c r="A1989">
        <v>396.8</v>
      </c>
      <c r="B1989">
        <v>3.1747876933080801</v>
      </c>
      <c r="C1989">
        <v>1.8598723248675899</v>
      </c>
      <c r="D1989">
        <v>3.36730237661933</v>
      </c>
      <c r="H1989">
        <v>396.8</v>
      </c>
      <c r="I1989">
        <v>5.7810135021007003</v>
      </c>
      <c r="J1989">
        <v>7.0628877003855903</v>
      </c>
      <c r="K1989">
        <v>5.3196817555962896</v>
      </c>
    </row>
    <row r="1990" spans="1:11" x14ac:dyDescent="0.55000000000000004">
      <c r="A1990">
        <v>397</v>
      </c>
      <c r="B1990">
        <v>3.1556161696021001</v>
      </c>
      <c r="C1990">
        <v>1.8923643739056799</v>
      </c>
      <c r="D1990">
        <v>3.3245958571525001</v>
      </c>
      <c r="H1990">
        <v>397</v>
      </c>
      <c r="I1990">
        <v>5.9266159027658301</v>
      </c>
      <c r="J1990">
        <v>6.6991368322329397</v>
      </c>
      <c r="K1990">
        <v>5.7115806272787202</v>
      </c>
    </row>
    <row r="1991" spans="1:11" x14ac:dyDescent="0.55000000000000004">
      <c r="A1991">
        <v>397.2</v>
      </c>
      <c r="B1991">
        <v>3.1641632796238399</v>
      </c>
      <c r="C1991">
        <v>2.0406802616330499</v>
      </c>
      <c r="D1991">
        <v>3.5455579848841001</v>
      </c>
      <c r="H1991">
        <v>397.2</v>
      </c>
      <c r="I1991">
        <v>6.7922047230377096</v>
      </c>
      <c r="J1991">
        <v>7.1803499353103097</v>
      </c>
      <c r="K1991">
        <v>5.2136399485110703</v>
      </c>
    </row>
    <row r="1992" spans="1:11" x14ac:dyDescent="0.55000000000000004">
      <c r="A1992">
        <v>397.4</v>
      </c>
      <c r="B1992">
        <v>3.20973387783829</v>
      </c>
      <c r="C1992">
        <v>1.75839552989203</v>
      </c>
      <c r="D1992">
        <v>3.02535381381055</v>
      </c>
      <c r="H1992">
        <v>397.4</v>
      </c>
      <c r="I1992">
        <v>6.0960192320091302</v>
      </c>
      <c r="J1992">
        <v>6.4807735655512797</v>
      </c>
      <c r="K1992">
        <v>5.5097852011241404</v>
      </c>
    </row>
    <row r="1993" spans="1:11" x14ac:dyDescent="0.55000000000000004">
      <c r="A1993">
        <v>397.6</v>
      </c>
      <c r="B1993">
        <v>3.2040923851990701</v>
      </c>
      <c r="C1993">
        <v>1.9685857080070801</v>
      </c>
      <c r="D1993">
        <v>3.6107687904103498</v>
      </c>
      <c r="H1993">
        <v>397.6</v>
      </c>
      <c r="I1993">
        <v>6.10815468939622</v>
      </c>
      <c r="J1993">
        <v>6.9704171896414202</v>
      </c>
      <c r="K1993">
        <v>5.4822352588878802</v>
      </c>
    </row>
    <row r="1994" spans="1:11" x14ac:dyDescent="0.55000000000000004">
      <c r="A1994">
        <v>397.8</v>
      </c>
      <c r="B1994">
        <v>3.1701008941047601</v>
      </c>
      <c r="C1994">
        <v>1.9159367557215401</v>
      </c>
      <c r="D1994">
        <v>3.1461817605230902</v>
      </c>
      <c r="H1994">
        <v>397.8</v>
      </c>
      <c r="I1994">
        <v>6.0293624550162397</v>
      </c>
      <c r="J1994">
        <v>6.6066968496546803</v>
      </c>
      <c r="K1994">
        <v>5.2375243712771304</v>
      </c>
    </row>
    <row r="1995" spans="1:11" x14ac:dyDescent="0.55000000000000004">
      <c r="A1995">
        <v>398</v>
      </c>
      <c r="B1995">
        <v>3.2168209232469001</v>
      </c>
      <c r="C1995">
        <v>1.87985137782657</v>
      </c>
      <c r="D1995">
        <v>3.1410313458394201</v>
      </c>
      <c r="H1995">
        <v>398</v>
      </c>
      <c r="I1995">
        <v>6.3131861059952303</v>
      </c>
      <c r="J1995">
        <v>6.9412924933379596</v>
      </c>
      <c r="K1995">
        <v>5.6926902935637598</v>
      </c>
    </row>
    <row r="1996" spans="1:11" x14ac:dyDescent="0.55000000000000004">
      <c r="A1996">
        <v>398.2</v>
      </c>
      <c r="B1996">
        <v>3.5534957867450698</v>
      </c>
      <c r="C1996">
        <v>1.8594428147711199</v>
      </c>
      <c r="D1996">
        <v>3.6058533404072999</v>
      </c>
      <c r="H1996">
        <v>398.2</v>
      </c>
      <c r="I1996">
        <v>6.0717607991548803</v>
      </c>
      <c r="J1996">
        <v>7.5189291236138596</v>
      </c>
      <c r="K1996">
        <v>5.8134715304459297</v>
      </c>
    </row>
    <row r="1997" spans="1:11" x14ac:dyDescent="0.55000000000000004">
      <c r="A1997">
        <v>398.4</v>
      </c>
      <c r="B1997">
        <v>3.3619907506316502</v>
      </c>
      <c r="C1997">
        <v>1.8335157784001299</v>
      </c>
      <c r="D1997">
        <v>3.5019442521422599</v>
      </c>
      <c r="H1997">
        <v>398.4</v>
      </c>
      <c r="I1997">
        <v>6.19002301197939</v>
      </c>
      <c r="J1997">
        <v>7.3661356189020699</v>
      </c>
      <c r="K1997">
        <v>5.3938680616515304</v>
      </c>
    </row>
    <row r="1998" spans="1:11" x14ac:dyDescent="0.55000000000000004">
      <c r="A1998">
        <v>398.6</v>
      </c>
      <c r="B1998">
        <v>2.9898827576618201</v>
      </c>
      <c r="C1998">
        <v>1.9878886498277899</v>
      </c>
      <c r="D1998">
        <v>3.3973688529345898</v>
      </c>
      <c r="H1998">
        <v>398.6</v>
      </c>
      <c r="I1998">
        <v>6.3448807165083796</v>
      </c>
      <c r="J1998">
        <v>7.7508242688826403</v>
      </c>
      <c r="K1998">
        <v>5.4073833366253199</v>
      </c>
    </row>
    <row r="1999" spans="1:11" x14ac:dyDescent="0.55000000000000004">
      <c r="A1999">
        <v>398.8</v>
      </c>
      <c r="B1999">
        <v>3.0811791236350698</v>
      </c>
      <c r="C1999">
        <v>1.85728715867522</v>
      </c>
      <c r="D1999">
        <v>3.5402389503821499</v>
      </c>
      <c r="H1999">
        <v>398.8</v>
      </c>
      <c r="I1999">
        <v>6.2193887478944303</v>
      </c>
      <c r="J1999">
        <v>7.66847735220869</v>
      </c>
      <c r="K1999">
        <v>5.7794043595681499</v>
      </c>
    </row>
    <row r="2000" spans="1:11" x14ac:dyDescent="0.55000000000000004">
      <c r="A2000">
        <v>399</v>
      </c>
      <c r="B2000">
        <v>3.1236569025571401</v>
      </c>
      <c r="C2000">
        <v>2.11825831354576</v>
      </c>
      <c r="D2000">
        <v>3.69514692396623</v>
      </c>
      <c r="H2000">
        <v>399</v>
      </c>
      <c r="I2000">
        <v>6.8007980724125003</v>
      </c>
      <c r="J2000">
        <v>7.2161512659668201</v>
      </c>
      <c r="K2000">
        <v>5.9011992068853099</v>
      </c>
    </row>
    <row r="2001" spans="1:11" x14ac:dyDescent="0.55000000000000004">
      <c r="A2001">
        <v>399.2</v>
      </c>
      <c r="B2001">
        <v>3.1334272381917798</v>
      </c>
      <c r="C2001">
        <v>1.97738534233682</v>
      </c>
      <c r="D2001">
        <v>3.25581169289676</v>
      </c>
      <c r="H2001">
        <v>399.2</v>
      </c>
      <c r="I2001">
        <v>6.8741880947224399</v>
      </c>
      <c r="J2001">
        <v>7.0628726488999396</v>
      </c>
      <c r="K2001">
        <v>5.7157538930793796</v>
      </c>
    </row>
    <row r="2002" spans="1:11" x14ac:dyDescent="0.55000000000000004">
      <c r="A2002">
        <v>399.4</v>
      </c>
      <c r="B2002">
        <v>3.2430375135248699</v>
      </c>
      <c r="C2002">
        <v>1.93680170692173</v>
      </c>
      <c r="D2002">
        <v>3.2734447260071602</v>
      </c>
      <c r="H2002">
        <v>399.4</v>
      </c>
      <c r="I2002">
        <v>6.0273688011393798</v>
      </c>
      <c r="J2002">
        <v>7.3207007917409799</v>
      </c>
      <c r="K2002">
        <v>5.6917250122096803</v>
      </c>
    </row>
    <row r="2003" spans="1:11" x14ac:dyDescent="0.55000000000000004">
      <c r="A2003">
        <v>399.6</v>
      </c>
      <c r="B2003">
        <v>3.1065327029654601</v>
      </c>
      <c r="C2003">
        <v>1.94781578729052</v>
      </c>
      <c r="D2003">
        <v>3.2049659481136601</v>
      </c>
      <c r="H2003">
        <v>399.6</v>
      </c>
      <c r="I2003">
        <v>6.0944685044625704</v>
      </c>
      <c r="J2003">
        <v>6.6658388750097002</v>
      </c>
      <c r="K2003">
        <v>5.4420123870456303</v>
      </c>
    </row>
    <row r="2004" spans="1:11" x14ac:dyDescent="0.55000000000000004">
      <c r="A2004">
        <v>399.8</v>
      </c>
      <c r="B2004">
        <v>2.9254205634530801</v>
      </c>
      <c r="C2004">
        <v>1.98580836422916</v>
      </c>
      <c r="D2004">
        <v>3.38250188930179</v>
      </c>
      <c r="H2004">
        <v>399.8</v>
      </c>
      <c r="I2004">
        <v>6.1155199626806498</v>
      </c>
      <c r="J2004">
        <v>6.9281906472605899</v>
      </c>
      <c r="K2004">
        <v>5.5832686328520902</v>
      </c>
    </row>
    <row r="2005" spans="1:11" x14ac:dyDescent="0.55000000000000004">
      <c r="A2005">
        <v>400</v>
      </c>
      <c r="B2005">
        <v>3.31122150055922</v>
      </c>
      <c r="C2005">
        <v>1.89201411424246</v>
      </c>
      <c r="D2005">
        <v>3.5291387791131399</v>
      </c>
      <c r="H2005">
        <v>400</v>
      </c>
      <c r="I2005">
        <v>5.9361711088661702</v>
      </c>
      <c r="J2005">
        <v>6.7832226617464997</v>
      </c>
      <c r="K2005">
        <v>5.4074867802110198</v>
      </c>
    </row>
    <row r="2006" spans="1:11" x14ac:dyDescent="0.55000000000000004">
      <c r="A2006">
        <v>400.2</v>
      </c>
      <c r="B2006">
        <v>3.3118119197112601</v>
      </c>
      <c r="C2006">
        <v>1.8712968783530199</v>
      </c>
      <c r="D2006">
        <v>3.4432887209805698</v>
      </c>
      <c r="H2006">
        <v>400.2</v>
      </c>
      <c r="I2006">
        <v>6.2513194457922996</v>
      </c>
      <c r="J2006">
        <v>6.7017726575249599</v>
      </c>
      <c r="K2006">
        <v>5.2508482027653498</v>
      </c>
    </row>
    <row r="2007" spans="1:11" x14ac:dyDescent="0.55000000000000004">
      <c r="A2007">
        <v>400.4</v>
      </c>
      <c r="B2007">
        <v>3.4056305321052398</v>
      </c>
      <c r="C2007">
        <v>1.8793459077893999</v>
      </c>
      <c r="D2007">
        <v>3.25670609813307</v>
      </c>
      <c r="H2007">
        <v>400.4</v>
      </c>
      <c r="I2007">
        <v>5.9791229825095602</v>
      </c>
      <c r="J2007">
        <v>7.2333761158302003</v>
      </c>
      <c r="K2007">
        <v>5.7050710672967897</v>
      </c>
    </row>
    <row r="2008" spans="1:11" x14ac:dyDescent="0.55000000000000004">
      <c r="A2008">
        <v>400.6</v>
      </c>
      <c r="B2008">
        <v>3.5348956696067102</v>
      </c>
      <c r="C2008">
        <v>1.91700661586069</v>
      </c>
      <c r="D2008">
        <v>2.9982316757271201</v>
      </c>
      <c r="H2008">
        <v>400.6</v>
      </c>
      <c r="I2008">
        <v>5.56864860806746</v>
      </c>
      <c r="J2008">
        <v>6.6333792811241699</v>
      </c>
      <c r="K2008">
        <v>5.9464302562199203</v>
      </c>
    </row>
    <row r="2009" spans="1:11" x14ac:dyDescent="0.55000000000000004">
      <c r="A2009">
        <v>400.8</v>
      </c>
      <c r="B2009">
        <v>3.44496076726365</v>
      </c>
      <c r="C2009">
        <v>1.71482401271175</v>
      </c>
      <c r="D2009">
        <v>3.2064323484777799</v>
      </c>
      <c r="H2009">
        <v>400.8</v>
      </c>
      <c r="I2009">
        <v>5.7553745897577802</v>
      </c>
      <c r="J2009">
        <v>6.6596176672145804</v>
      </c>
      <c r="K2009">
        <v>5.81743303178924</v>
      </c>
    </row>
    <row r="2010" spans="1:11" x14ac:dyDescent="0.55000000000000004">
      <c r="A2010">
        <v>401</v>
      </c>
      <c r="B2010">
        <v>3.4872382661225001</v>
      </c>
      <c r="C2010">
        <v>1.7895450593148801</v>
      </c>
      <c r="D2010">
        <v>3.0112258742889</v>
      </c>
      <c r="H2010">
        <v>401</v>
      </c>
      <c r="I2010">
        <v>5.5214104029277102</v>
      </c>
      <c r="J2010">
        <v>6.8167934577879103</v>
      </c>
      <c r="K2010">
        <v>5.30110703528974</v>
      </c>
    </row>
    <row r="2011" spans="1:11" x14ac:dyDescent="0.55000000000000004">
      <c r="A2011">
        <v>401.2</v>
      </c>
      <c r="B2011">
        <v>3.3672901459092199</v>
      </c>
      <c r="C2011">
        <v>1.6597037778117301</v>
      </c>
      <c r="D2011">
        <v>3.3524449618785099</v>
      </c>
      <c r="H2011">
        <v>401.2</v>
      </c>
      <c r="I2011">
        <v>5.6577426069375703</v>
      </c>
      <c r="J2011">
        <v>6.4284524257611402</v>
      </c>
      <c r="K2011">
        <v>5.3725332607371996</v>
      </c>
    </row>
    <row r="2012" spans="1:11" x14ac:dyDescent="0.55000000000000004">
      <c r="A2012">
        <v>401.4</v>
      </c>
      <c r="B2012">
        <v>3.5815696744348702</v>
      </c>
      <c r="C2012">
        <v>1.8418681367544001</v>
      </c>
      <c r="D2012">
        <v>3.0001992578672501</v>
      </c>
      <c r="H2012">
        <v>401.4</v>
      </c>
      <c r="I2012">
        <v>5.8552549675527503</v>
      </c>
      <c r="J2012">
        <v>6.4174803267358103</v>
      </c>
      <c r="K2012">
        <v>5.5953216734309397</v>
      </c>
    </row>
    <row r="2013" spans="1:11" x14ac:dyDescent="0.55000000000000004">
      <c r="A2013">
        <v>401.6</v>
      </c>
      <c r="B2013">
        <v>3.3294079942389998</v>
      </c>
      <c r="C2013">
        <v>1.8798237406006599</v>
      </c>
      <c r="D2013">
        <v>2.9328840677894701</v>
      </c>
      <c r="H2013">
        <v>401.6</v>
      </c>
      <c r="I2013">
        <v>6.1522237909092201</v>
      </c>
      <c r="J2013">
        <v>6.8669954265480104</v>
      </c>
      <c r="K2013">
        <v>5.4197099823337798</v>
      </c>
    </row>
    <row r="2014" spans="1:11" x14ac:dyDescent="0.55000000000000004">
      <c r="A2014">
        <v>401.8</v>
      </c>
      <c r="B2014">
        <v>3.2428897343349599</v>
      </c>
      <c r="C2014">
        <v>1.7385582910555899</v>
      </c>
      <c r="D2014">
        <v>3.1421573263576699</v>
      </c>
      <c r="H2014">
        <v>401.8</v>
      </c>
      <c r="I2014">
        <v>4.9972625474679999</v>
      </c>
      <c r="J2014">
        <v>6.5634909554774801</v>
      </c>
      <c r="K2014">
        <v>5.3048226798293001</v>
      </c>
    </row>
    <row r="2015" spans="1:11" x14ac:dyDescent="0.55000000000000004">
      <c r="A2015">
        <v>402</v>
      </c>
      <c r="B2015">
        <v>3.5397921527076401</v>
      </c>
      <c r="C2015">
        <v>1.78369561079577</v>
      </c>
      <c r="D2015">
        <v>2.8362799722871102</v>
      </c>
      <c r="H2015">
        <v>402</v>
      </c>
      <c r="I2015">
        <v>6.4551956977133802</v>
      </c>
      <c r="J2015">
        <v>6.6026755172520799</v>
      </c>
      <c r="K2015">
        <v>5.0393173043044204</v>
      </c>
    </row>
    <row r="2016" spans="1:11" x14ac:dyDescent="0.55000000000000004">
      <c r="A2016">
        <v>402.2</v>
      </c>
      <c r="B2016">
        <v>3.31593261853972</v>
      </c>
      <c r="C2016">
        <v>1.82068693125614</v>
      </c>
      <c r="D2016">
        <v>2.9111954879080999</v>
      </c>
      <c r="H2016">
        <v>402.2</v>
      </c>
      <c r="I2016">
        <v>6.3280464298351999</v>
      </c>
      <c r="J2016">
        <v>7.1956354481072902</v>
      </c>
      <c r="K2016">
        <v>5.7414061426063103</v>
      </c>
    </row>
    <row r="2017" spans="1:11" x14ac:dyDescent="0.55000000000000004">
      <c r="A2017">
        <v>402.4</v>
      </c>
      <c r="B2017">
        <v>3.2305413453852299</v>
      </c>
      <c r="C2017">
        <v>1.91851737975856</v>
      </c>
      <c r="D2017">
        <v>3.23722264094721</v>
      </c>
      <c r="H2017">
        <v>402.4</v>
      </c>
      <c r="I2017">
        <v>6.0904995454725199</v>
      </c>
      <c r="J2017">
        <v>7.3298183496918901</v>
      </c>
      <c r="K2017">
        <v>5.4515079697147497</v>
      </c>
    </row>
    <row r="2018" spans="1:11" x14ac:dyDescent="0.55000000000000004">
      <c r="A2018">
        <v>402.6</v>
      </c>
      <c r="B2018">
        <v>3.5935739259230499</v>
      </c>
      <c r="C2018">
        <v>1.7938469191577999</v>
      </c>
      <c r="D2018">
        <v>3.3571881098668701</v>
      </c>
      <c r="H2018">
        <v>402.6</v>
      </c>
      <c r="I2018">
        <v>6.4922882891312099</v>
      </c>
      <c r="J2018">
        <v>6.9823278814634202</v>
      </c>
      <c r="K2018">
        <v>5.8360956441821097</v>
      </c>
    </row>
    <row r="2019" spans="1:11" x14ac:dyDescent="0.55000000000000004">
      <c r="A2019">
        <v>402.8</v>
      </c>
      <c r="B2019">
        <v>3.5236139626285499</v>
      </c>
      <c r="C2019">
        <v>1.79421603163364</v>
      </c>
      <c r="D2019">
        <v>3.1936346213669999</v>
      </c>
      <c r="H2019">
        <v>402.8</v>
      </c>
      <c r="I2019">
        <v>6.0076357271124801</v>
      </c>
      <c r="J2019">
        <v>6.5174367062230596</v>
      </c>
      <c r="K2019">
        <v>5.3764998056303002</v>
      </c>
    </row>
    <row r="2020" spans="1:11" x14ac:dyDescent="0.55000000000000004">
      <c r="A2020">
        <v>403</v>
      </c>
      <c r="B2020">
        <v>3.6762325198507</v>
      </c>
      <c r="C2020">
        <v>1.93056767985585</v>
      </c>
      <c r="D2020">
        <v>3.3478749874652398</v>
      </c>
      <c r="H2020">
        <v>403</v>
      </c>
      <c r="I2020">
        <v>6.5021215710573301</v>
      </c>
      <c r="J2020">
        <v>7.2211707839619796</v>
      </c>
      <c r="K2020">
        <v>5.4468221032339299</v>
      </c>
    </row>
    <row r="2021" spans="1:11" x14ac:dyDescent="0.55000000000000004">
      <c r="A2021">
        <v>403.2</v>
      </c>
      <c r="B2021">
        <v>3.6695970964655902</v>
      </c>
      <c r="C2021">
        <v>1.8101757510208401</v>
      </c>
      <c r="D2021">
        <v>3.8738401001276599</v>
      </c>
      <c r="H2021">
        <v>403.2</v>
      </c>
      <c r="I2021">
        <v>6.3610990260671798</v>
      </c>
      <c r="J2021">
        <v>6.78239186536966</v>
      </c>
      <c r="K2021">
        <v>5.6749087208697304</v>
      </c>
    </row>
    <row r="2022" spans="1:11" x14ac:dyDescent="0.55000000000000004">
      <c r="A2022">
        <v>403.4</v>
      </c>
      <c r="B2022">
        <v>3.6007313889007202</v>
      </c>
      <c r="C2022">
        <v>1.9226348773651201</v>
      </c>
      <c r="D2022">
        <v>3.8823738872814002</v>
      </c>
      <c r="H2022">
        <v>403.4</v>
      </c>
      <c r="I2022">
        <v>6.8418318558080697</v>
      </c>
      <c r="J2022">
        <v>7.0497699876604401</v>
      </c>
      <c r="K2022">
        <v>5.4720163939688398</v>
      </c>
    </row>
    <row r="2023" spans="1:11" x14ac:dyDescent="0.55000000000000004">
      <c r="A2023">
        <v>403.6</v>
      </c>
      <c r="B2023">
        <v>3.37874313533404</v>
      </c>
      <c r="C2023">
        <v>1.87438042414904</v>
      </c>
      <c r="D2023">
        <v>3.6993490813681098</v>
      </c>
      <c r="H2023">
        <v>403.6</v>
      </c>
      <c r="I2023">
        <v>6.3708995853760397</v>
      </c>
      <c r="J2023">
        <v>7.1818838577721804</v>
      </c>
      <c r="K2023">
        <v>5.7064628037913101</v>
      </c>
    </row>
    <row r="2024" spans="1:11" x14ac:dyDescent="0.55000000000000004">
      <c r="A2024">
        <v>403.8</v>
      </c>
      <c r="B2024">
        <v>3.4991646299016401</v>
      </c>
      <c r="C2024">
        <v>1.98721393126353</v>
      </c>
      <c r="D2024">
        <v>3.7503870881547199</v>
      </c>
      <c r="H2024">
        <v>403.8</v>
      </c>
      <c r="I2024">
        <v>6.5727765918424801</v>
      </c>
      <c r="J2024">
        <v>6.61129659397095</v>
      </c>
      <c r="K2024">
        <v>5.4351795214707197</v>
      </c>
    </row>
    <row r="2025" spans="1:11" x14ac:dyDescent="0.55000000000000004">
      <c r="A2025">
        <v>404</v>
      </c>
      <c r="B2025">
        <v>3.4371254577296599</v>
      </c>
      <c r="C2025">
        <v>2.0261295636235701</v>
      </c>
      <c r="D2025">
        <v>3.8829396445126201</v>
      </c>
      <c r="H2025">
        <v>404</v>
      </c>
      <c r="I2025">
        <v>5.7730035262097701</v>
      </c>
      <c r="J2025">
        <v>6.8766574518988302</v>
      </c>
      <c r="K2025">
        <v>5.9036488934509501</v>
      </c>
    </row>
    <row r="2026" spans="1:11" x14ac:dyDescent="0.55000000000000004">
      <c r="A2026">
        <v>404.2</v>
      </c>
      <c r="B2026">
        <v>3.5088082626836199</v>
      </c>
      <c r="C2026">
        <v>1.8933895121208799</v>
      </c>
      <c r="D2026">
        <v>3.8996920839562299</v>
      </c>
      <c r="H2026">
        <v>404.2</v>
      </c>
      <c r="I2026">
        <v>6.3336904760390604</v>
      </c>
      <c r="J2026">
        <v>7.1338889242874401</v>
      </c>
      <c r="K2026">
        <v>5.3425726960780704</v>
      </c>
    </row>
    <row r="2027" spans="1:11" x14ac:dyDescent="0.55000000000000004">
      <c r="A2027">
        <v>404.4</v>
      </c>
      <c r="B2027">
        <v>3.5507391805007198</v>
      </c>
      <c r="C2027">
        <v>2.0790801873129499</v>
      </c>
      <c r="D2027">
        <v>3.8732942040695502</v>
      </c>
      <c r="H2027">
        <v>404.4</v>
      </c>
      <c r="I2027">
        <v>5.8117627526411502</v>
      </c>
      <c r="J2027">
        <v>6.9840491217048903</v>
      </c>
      <c r="K2027">
        <v>5.4214779263936297</v>
      </c>
    </row>
    <row r="2028" spans="1:11" x14ac:dyDescent="0.55000000000000004">
      <c r="A2028">
        <v>404.6</v>
      </c>
      <c r="B2028">
        <v>3.51690998079523</v>
      </c>
      <c r="C2028">
        <v>2.00881794590331</v>
      </c>
      <c r="D2028">
        <v>3.8122560089442699</v>
      </c>
      <c r="H2028">
        <v>404.6</v>
      </c>
      <c r="I2028">
        <v>5.18518808685136</v>
      </c>
      <c r="J2028">
        <v>7.0762512626268901</v>
      </c>
      <c r="K2028">
        <v>5.9094166996233604</v>
      </c>
    </row>
    <row r="2029" spans="1:11" x14ac:dyDescent="0.55000000000000004">
      <c r="A2029">
        <v>404.8</v>
      </c>
      <c r="B2029">
        <v>3.5601714637051001</v>
      </c>
      <c r="C2029">
        <v>2.3502595760392699</v>
      </c>
      <c r="D2029">
        <v>3.6716535283303999</v>
      </c>
      <c r="H2029">
        <v>404.8</v>
      </c>
      <c r="I2029">
        <v>4.9836017508056996</v>
      </c>
      <c r="J2029">
        <v>6.9202842078548503</v>
      </c>
      <c r="K2029">
        <v>5.7255529286289901</v>
      </c>
    </row>
    <row r="2030" spans="1:11" x14ac:dyDescent="0.55000000000000004">
      <c r="A2030">
        <v>405</v>
      </c>
      <c r="B2030">
        <v>3.5669425159047199</v>
      </c>
      <c r="C2030">
        <v>1.9995892099482</v>
      </c>
      <c r="D2030">
        <v>3.6439263378901101</v>
      </c>
      <c r="H2030">
        <v>405</v>
      </c>
      <c r="I2030">
        <v>5.2173702907296597</v>
      </c>
      <c r="J2030">
        <v>6.4316531574749796</v>
      </c>
      <c r="K2030">
        <v>5.5511148311043303</v>
      </c>
    </row>
    <row r="2031" spans="1:11" x14ac:dyDescent="0.55000000000000004">
      <c r="A2031">
        <v>405.2</v>
      </c>
      <c r="B2031">
        <v>3.5916636748004001</v>
      </c>
      <c r="C2031">
        <v>2.0572861623873302</v>
      </c>
      <c r="D2031">
        <v>3.3725398781771001</v>
      </c>
      <c r="H2031">
        <v>405.2</v>
      </c>
      <c r="I2031">
        <v>4.8992217703224803</v>
      </c>
      <c r="J2031">
        <v>6.41572849348226</v>
      </c>
      <c r="K2031">
        <v>5.3905632955620097</v>
      </c>
    </row>
    <row r="2032" spans="1:11" x14ac:dyDescent="0.55000000000000004">
      <c r="A2032">
        <v>405.4</v>
      </c>
      <c r="B2032">
        <v>3.5389153351854001</v>
      </c>
      <c r="C2032">
        <v>2.0891666894245899</v>
      </c>
      <c r="D2032">
        <v>3.3385529778518301</v>
      </c>
      <c r="H2032">
        <v>405.4</v>
      </c>
      <c r="I2032">
        <v>4.7186654153765497</v>
      </c>
      <c r="J2032">
        <v>7.1791648856414696</v>
      </c>
      <c r="K2032">
        <v>5.1791466538031203</v>
      </c>
    </row>
    <row r="2033" spans="1:11" x14ac:dyDescent="0.55000000000000004">
      <c r="A2033">
        <v>405.6</v>
      </c>
      <c r="B2033">
        <v>3.4960417497709102</v>
      </c>
      <c r="C2033">
        <v>1.7256367091578699</v>
      </c>
      <c r="D2033">
        <v>3.3600614647725702</v>
      </c>
      <c r="H2033">
        <v>405.6</v>
      </c>
      <c r="I2033">
        <v>5.0502767422940398</v>
      </c>
      <c r="J2033">
        <v>7.3275513420629901</v>
      </c>
      <c r="K2033">
        <v>5.4817215222023297</v>
      </c>
    </row>
    <row r="2034" spans="1:11" x14ac:dyDescent="0.55000000000000004">
      <c r="A2034">
        <v>405.8</v>
      </c>
      <c r="B2034">
        <v>3.50057844779609</v>
      </c>
      <c r="C2034">
        <v>1.89419618835954</v>
      </c>
      <c r="D2034">
        <v>3.6453986582182898</v>
      </c>
      <c r="H2034">
        <v>405.8</v>
      </c>
      <c r="I2034">
        <v>4.8593660015293301</v>
      </c>
      <c r="J2034">
        <v>6.4471336193220701</v>
      </c>
      <c r="K2034">
        <v>5.8552152351118201</v>
      </c>
    </row>
    <row r="2035" spans="1:11" x14ac:dyDescent="0.55000000000000004">
      <c r="A2035">
        <v>406</v>
      </c>
      <c r="B2035">
        <v>3.5216020729636099</v>
      </c>
      <c r="C2035">
        <v>1.7946053589261299</v>
      </c>
      <c r="D2035">
        <v>3.4641630923938398</v>
      </c>
      <c r="H2035">
        <v>406</v>
      </c>
      <c r="I2035">
        <v>5.0626222771801901</v>
      </c>
      <c r="J2035">
        <v>5.7022180923548103</v>
      </c>
      <c r="K2035">
        <v>5.4826947540080804</v>
      </c>
    </row>
    <row r="2036" spans="1:11" x14ac:dyDescent="0.55000000000000004">
      <c r="A2036">
        <v>406.2</v>
      </c>
      <c r="B2036">
        <v>3.43430974139901</v>
      </c>
      <c r="C2036">
        <v>1.86339428642905</v>
      </c>
      <c r="D2036">
        <v>3.1953613162500099</v>
      </c>
      <c r="H2036">
        <v>406.2</v>
      </c>
      <c r="I2036">
        <v>4.8458659722944004</v>
      </c>
      <c r="J2036">
        <v>5.3750430376851197</v>
      </c>
      <c r="K2036">
        <v>5.4586247527277898</v>
      </c>
    </row>
    <row r="2037" spans="1:11" x14ac:dyDescent="0.55000000000000004">
      <c r="A2037">
        <v>406.4</v>
      </c>
      <c r="B2037">
        <v>3.2896505391345299</v>
      </c>
      <c r="C2037">
        <v>1.92412459427416</v>
      </c>
      <c r="D2037">
        <v>3.1199492445546002</v>
      </c>
      <c r="H2037">
        <v>406.4</v>
      </c>
      <c r="I2037">
        <v>4.7983775657609904</v>
      </c>
      <c r="J2037">
        <v>5.7108783368449503</v>
      </c>
      <c r="K2037">
        <v>5.7576488455521497</v>
      </c>
    </row>
    <row r="2038" spans="1:11" x14ac:dyDescent="0.55000000000000004">
      <c r="A2038">
        <v>406.6</v>
      </c>
      <c r="B2038">
        <v>3.4026451033217899</v>
      </c>
      <c r="C2038">
        <v>1.8396141031671001</v>
      </c>
      <c r="D2038">
        <v>3.1435780480153501</v>
      </c>
      <c r="H2038">
        <v>406.6</v>
      </c>
      <c r="I2038">
        <v>4.99445611043088</v>
      </c>
      <c r="J2038">
        <v>6.7657791378929604</v>
      </c>
      <c r="K2038">
        <v>5.3542829385752002</v>
      </c>
    </row>
    <row r="2039" spans="1:11" x14ac:dyDescent="0.55000000000000004">
      <c r="A2039">
        <v>406.8</v>
      </c>
      <c r="B2039">
        <v>3.4101491794511101</v>
      </c>
      <c r="C2039">
        <v>1.7699444479218001</v>
      </c>
      <c r="D2039">
        <v>2.83187624613194</v>
      </c>
      <c r="H2039">
        <v>406.8</v>
      </c>
      <c r="I2039">
        <v>4.8664637903360397</v>
      </c>
      <c r="J2039">
        <v>6.5238972874748802</v>
      </c>
      <c r="K2039">
        <v>5.7445481611303304</v>
      </c>
    </row>
    <row r="2040" spans="1:11" x14ac:dyDescent="0.55000000000000004">
      <c r="A2040">
        <v>407</v>
      </c>
      <c r="B2040">
        <v>3.5001865559537402</v>
      </c>
      <c r="C2040">
        <v>1.86232706192394</v>
      </c>
      <c r="D2040">
        <v>2.8684429223692098</v>
      </c>
      <c r="H2040">
        <v>407</v>
      </c>
      <c r="I2040">
        <v>4.7772981587065697</v>
      </c>
      <c r="J2040">
        <v>7.0881510918051998</v>
      </c>
      <c r="K2040">
        <v>5.5070878777294299</v>
      </c>
    </row>
    <row r="2041" spans="1:11" x14ac:dyDescent="0.55000000000000004">
      <c r="A2041">
        <v>407.2</v>
      </c>
      <c r="B2041">
        <v>3.4557766848826601</v>
      </c>
      <c r="C2041">
        <v>2.0243486739667498</v>
      </c>
      <c r="D2041">
        <v>2.9567340723579001</v>
      </c>
      <c r="H2041">
        <v>407.2</v>
      </c>
      <c r="I2041">
        <v>4.8263491104368699</v>
      </c>
      <c r="J2041">
        <v>7.0296556153813698</v>
      </c>
      <c r="K2041">
        <v>5.7974940920059002</v>
      </c>
    </row>
    <row r="2042" spans="1:11" x14ac:dyDescent="0.55000000000000004">
      <c r="A2042">
        <v>407.4</v>
      </c>
      <c r="B2042">
        <v>3.45890507248212</v>
      </c>
      <c r="C2042">
        <v>1.7867883187070499</v>
      </c>
      <c r="D2042">
        <v>3.53457174672858</v>
      </c>
      <c r="H2042">
        <v>407.4</v>
      </c>
      <c r="I2042">
        <v>5.0646999186750197</v>
      </c>
      <c r="J2042">
        <v>6.6168520261696404</v>
      </c>
      <c r="K2042">
        <v>5.7014679139417703</v>
      </c>
    </row>
    <row r="2043" spans="1:11" x14ac:dyDescent="0.55000000000000004">
      <c r="A2043">
        <v>407.6</v>
      </c>
      <c r="B2043">
        <v>3.3316371523726098</v>
      </c>
      <c r="C2043">
        <v>1.7936068533512</v>
      </c>
      <c r="D2043">
        <v>3.3841447365916602</v>
      </c>
      <c r="H2043">
        <v>407.6</v>
      </c>
      <c r="I2043">
        <v>4.9432003428811404</v>
      </c>
      <c r="J2043">
        <v>6.4703448311619898</v>
      </c>
      <c r="K2043">
        <v>6.2327996195821402</v>
      </c>
    </row>
    <row r="2044" spans="1:11" x14ac:dyDescent="0.55000000000000004">
      <c r="A2044">
        <v>407.8</v>
      </c>
      <c r="B2044">
        <v>3.3643236972296799</v>
      </c>
      <c r="C2044">
        <v>2.1241985807474202</v>
      </c>
      <c r="D2044">
        <v>3.3111584403458498</v>
      </c>
      <c r="H2044">
        <v>407.8</v>
      </c>
      <c r="I2044">
        <v>4.9674264479640602</v>
      </c>
      <c r="J2044">
        <v>6.7239866442923102</v>
      </c>
      <c r="K2044">
        <v>5.9133850235179803</v>
      </c>
    </row>
    <row r="2045" spans="1:11" x14ac:dyDescent="0.55000000000000004">
      <c r="A2045">
        <v>408</v>
      </c>
      <c r="B2045">
        <v>3.3955175723545401</v>
      </c>
      <c r="C2045">
        <v>1.8662485512957201</v>
      </c>
      <c r="D2045">
        <v>3.3197891885346098</v>
      </c>
      <c r="H2045">
        <v>408</v>
      </c>
      <c r="I2045">
        <v>4.4810306699181197</v>
      </c>
      <c r="J2045">
        <v>6.6574429103017199</v>
      </c>
      <c r="K2045">
        <v>5.7521083011979499</v>
      </c>
    </row>
    <row r="2046" spans="1:11" x14ac:dyDescent="0.55000000000000004">
      <c r="A2046">
        <v>408.2</v>
      </c>
      <c r="B2046">
        <v>3.5946458185529302</v>
      </c>
      <c r="C2046">
        <v>1.6482986024961599</v>
      </c>
      <c r="D2046">
        <v>3.6164477363578298</v>
      </c>
      <c r="H2046">
        <v>408.2</v>
      </c>
      <c r="I2046">
        <v>5.5453735086350902</v>
      </c>
      <c r="J2046">
        <v>7.0136720804417401</v>
      </c>
      <c r="K2046">
        <v>5.6254199170342201</v>
      </c>
    </row>
    <row r="2047" spans="1:11" x14ac:dyDescent="0.55000000000000004">
      <c r="A2047">
        <v>408.4</v>
      </c>
      <c r="B2047">
        <v>3.4303595931254098</v>
      </c>
      <c r="C2047">
        <v>1.7173914872288301</v>
      </c>
      <c r="D2047">
        <v>3.5391827446013702</v>
      </c>
      <c r="H2047">
        <v>408.4</v>
      </c>
      <c r="I2047">
        <v>4.9900714837609899</v>
      </c>
      <c r="J2047">
        <v>8.1445024520781999</v>
      </c>
      <c r="K2047">
        <v>5.9706802326605199</v>
      </c>
    </row>
    <row r="2048" spans="1:11" x14ac:dyDescent="0.55000000000000004">
      <c r="A2048">
        <v>408.6</v>
      </c>
      <c r="B2048">
        <v>3.3534560349909599</v>
      </c>
      <c r="C2048">
        <v>1.81244307552258</v>
      </c>
      <c r="D2048">
        <v>3.26113010966509</v>
      </c>
      <c r="H2048">
        <v>408.6</v>
      </c>
      <c r="I2048">
        <v>5.4765195894656902</v>
      </c>
      <c r="J2048">
        <v>8.2412553617505697</v>
      </c>
      <c r="K2048">
        <v>5.9998449470793398</v>
      </c>
    </row>
    <row r="2049" spans="1:11" x14ac:dyDescent="0.55000000000000004">
      <c r="A2049">
        <v>408.8</v>
      </c>
      <c r="B2049">
        <v>3.3321552091409101</v>
      </c>
      <c r="C2049">
        <v>1.8170790895151201</v>
      </c>
      <c r="D2049">
        <v>2.97738524175102</v>
      </c>
      <c r="H2049">
        <v>408.8</v>
      </c>
      <c r="I2049">
        <v>5.63221811478543</v>
      </c>
      <c r="J2049">
        <v>8.1894697953446904</v>
      </c>
      <c r="K2049">
        <v>5.56099519646492</v>
      </c>
    </row>
    <row r="2050" spans="1:11" x14ac:dyDescent="0.55000000000000004">
      <c r="A2050">
        <v>409</v>
      </c>
      <c r="B2050">
        <v>3.5351295919373298</v>
      </c>
      <c r="C2050">
        <v>1.85482853289476</v>
      </c>
      <c r="D2050">
        <v>2.9894959735374802</v>
      </c>
      <c r="H2050">
        <v>409</v>
      </c>
      <c r="I2050">
        <v>5.4613760843554902</v>
      </c>
      <c r="J2050">
        <v>8.9086338005312307</v>
      </c>
      <c r="K2050">
        <v>5.3930082162604602</v>
      </c>
    </row>
    <row r="2051" spans="1:11" x14ac:dyDescent="0.55000000000000004">
      <c r="A2051">
        <v>409.2</v>
      </c>
      <c r="B2051">
        <v>3.3343262027629801</v>
      </c>
      <c r="C2051">
        <v>2.0097820507120998</v>
      </c>
      <c r="D2051">
        <v>2.8844049036582402</v>
      </c>
      <c r="H2051">
        <v>409.2</v>
      </c>
      <c r="I2051">
        <v>5.9695581752722298</v>
      </c>
      <c r="J2051">
        <v>8.3371827935921505</v>
      </c>
      <c r="K2051">
        <v>5.4426214545504603</v>
      </c>
    </row>
    <row r="2052" spans="1:11" x14ac:dyDescent="0.55000000000000004">
      <c r="A2052">
        <v>409.4</v>
      </c>
      <c r="B2052">
        <v>3.3575736623593002</v>
      </c>
      <c r="C2052">
        <v>1.7485916263435901</v>
      </c>
      <c r="D2052">
        <v>2.74678757378223</v>
      </c>
      <c r="H2052">
        <v>409.4</v>
      </c>
      <c r="I2052">
        <v>5.79611184065344</v>
      </c>
      <c r="J2052">
        <v>7.6829235394997797</v>
      </c>
      <c r="K2052">
        <v>5.9554679754844697</v>
      </c>
    </row>
    <row r="2053" spans="1:11" x14ac:dyDescent="0.55000000000000004">
      <c r="A2053">
        <v>409.6</v>
      </c>
      <c r="B2053">
        <v>3.2895721168967</v>
      </c>
      <c r="C2053">
        <v>1.8222927832515501</v>
      </c>
      <c r="D2053">
        <v>3.4075899577167501</v>
      </c>
      <c r="H2053">
        <v>409.6</v>
      </c>
      <c r="I2053">
        <v>4.2498908860098004</v>
      </c>
      <c r="J2053">
        <v>7.32575627365219</v>
      </c>
      <c r="K2053">
        <v>5.8540959090850402</v>
      </c>
    </row>
    <row r="2054" spans="1:11" x14ac:dyDescent="0.55000000000000004">
      <c r="A2054">
        <v>409.8</v>
      </c>
      <c r="B2054">
        <v>3.2659419915272401</v>
      </c>
      <c r="C2054">
        <v>1.79462415842031</v>
      </c>
      <c r="D2054">
        <v>3.0870334675825402</v>
      </c>
      <c r="H2054">
        <v>409.8</v>
      </c>
      <c r="I2054">
        <v>5.2373019196007</v>
      </c>
      <c r="J2054">
        <v>7.8100077173622804</v>
      </c>
      <c r="K2054">
        <v>5.6713689944730596</v>
      </c>
    </row>
    <row r="2055" spans="1:11" x14ac:dyDescent="0.55000000000000004">
      <c r="A2055">
        <v>410</v>
      </c>
      <c r="B2055">
        <v>3.3164230683273002</v>
      </c>
      <c r="C2055">
        <v>1.6575741365033401</v>
      </c>
      <c r="D2055">
        <v>2.9406969922822799</v>
      </c>
      <c r="H2055">
        <v>410</v>
      </c>
      <c r="I2055">
        <v>4.8575628706414298</v>
      </c>
      <c r="J2055">
        <v>7.8854885559605803</v>
      </c>
      <c r="K2055">
        <v>5.6096591187570297</v>
      </c>
    </row>
    <row r="2056" spans="1:11" x14ac:dyDescent="0.55000000000000004">
      <c r="A2056">
        <v>410.2</v>
      </c>
      <c r="B2056">
        <v>3.4118514563743298</v>
      </c>
      <c r="C2056">
        <v>1.75520992190994</v>
      </c>
      <c r="D2056">
        <v>2.8652705568363701</v>
      </c>
      <c r="H2056">
        <v>410.2</v>
      </c>
      <c r="I2056">
        <v>5.5128442364421097</v>
      </c>
      <c r="J2056">
        <v>7.8425905977993402</v>
      </c>
      <c r="K2056">
        <v>5.71719030134732</v>
      </c>
    </row>
    <row r="2057" spans="1:11" x14ac:dyDescent="0.55000000000000004">
      <c r="A2057">
        <v>410.4</v>
      </c>
      <c r="B2057">
        <v>3.2632452072492799</v>
      </c>
      <c r="C2057">
        <v>1.6118482743117999</v>
      </c>
      <c r="D2057">
        <v>2.97042864369085</v>
      </c>
      <c r="H2057">
        <v>410.4</v>
      </c>
      <c r="I2057">
        <v>4.4363093493749499</v>
      </c>
      <c r="J2057">
        <v>7.8185837120144104</v>
      </c>
      <c r="K2057">
        <v>5.32845825409931</v>
      </c>
    </row>
    <row r="2058" spans="1:11" x14ac:dyDescent="0.55000000000000004">
      <c r="A2058">
        <v>410.6</v>
      </c>
      <c r="B2058">
        <v>3.4484437923990199</v>
      </c>
      <c r="C2058">
        <v>1.71303298832967</v>
      </c>
      <c r="D2058">
        <v>2.54137603707944</v>
      </c>
      <c r="H2058">
        <v>410.6</v>
      </c>
      <c r="I2058">
        <v>4.3026478896266598</v>
      </c>
      <c r="J2058">
        <v>7.5945037721195296</v>
      </c>
      <c r="K2058">
        <v>5.4202241974133898</v>
      </c>
    </row>
    <row r="2059" spans="1:11" x14ac:dyDescent="0.55000000000000004">
      <c r="A2059">
        <v>410.8</v>
      </c>
      <c r="B2059">
        <v>3.4867728967604799</v>
      </c>
      <c r="C2059">
        <v>1.7133962039502799</v>
      </c>
      <c r="D2059">
        <v>2.7246956506833402</v>
      </c>
      <c r="H2059">
        <v>410.8</v>
      </c>
      <c r="I2059">
        <v>4.72401435444222</v>
      </c>
      <c r="J2059">
        <v>6.8682872210862502</v>
      </c>
      <c r="K2059">
        <v>5.7443469950712096</v>
      </c>
    </row>
    <row r="2060" spans="1:11" x14ac:dyDescent="0.55000000000000004">
      <c r="A2060">
        <v>411</v>
      </c>
      <c r="B2060">
        <v>3.46678089340659</v>
      </c>
      <c r="C2060">
        <v>1.6871432525415799</v>
      </c>
      <c r="D2060">
        <v>2.7386303905824199</v>
      </c>
      <c r="H2060">
        <v>411</v>
      </c>
      <c r="I2060">
        <v>4.4856527039520699</v>
      </c>
      <c r="J2060">
        <v>7.2646014987505101</v>
      </c>
      <c r="K2060">
        <v>5.7919099697355101</v>
      </c>
    </row>
    <row r="2061" spans="1:11" x14ac:dyDescent="0.55000000000000004">
      <c r="A2061">
        <v>411.2</v>
      </c>
      <c r="B2061">
        <v>3.6178052751643399</v>
      </c>
      <c r="C2061">
        <v>1.7387418943044199</v>
      </c>
      <c r="D2061">
        <v>2.8909657710879699</v>
      </c>
      <c r="H2061">
        <v>411.2</v>
      </c>
      <c r="I2061">
        <v>4.69495766622848</v>
      </c>
      <c r="J2061">
        <v>6.2904324676229102</v>
      </c>
      <c r="K2061">
        <v>5.8899428470052797</v>
      </c>
    </row>
    <row r="2062" spans="1:11" x14ac:dyDescent="0.55000000000000004">
      <c r="A2062">
        <v>411.4</v>
      </c>
      <c r="B2062">
        <v>3.5700521997288299</v>
      </c>
      <c r="C2062">
        <v>1.74196873218301</v>
      </c>
      <c r="D2062">
        <v>2.8751815478537601</v>
      </c>
      <c r="H2062">
        <v>411.4</v>
      </c>
      <c r="I2062">
        <v>4.3597516674264103</v>
      </c>
      <c r="J2062">
        <v>6.7181665630294596</v>
      </c>
      <c r="K2062">
        <v>5.38166988336532</v>
      </c>
    </row>
    <row r="2063" spans="1:11" x14ac:dyDescent="0.55000000000000004">
      <c r="A2063">
        <v>411.6</v>
      </c>
      <c r="B2063">
        <v>3.5520377182198599</v>
      </c>
      <c r="C2063">
        <v>1.8196190408950901</v>
      </c>
      <c r="D2063">
        <v>2.8400874894499699</v>
      </c>
      <c r="H2063">
        <v>411.6</v>
      </c>
      <c r="I2063">
        <v>4.7962674495283304</v>
      </c>
      <c r="J2063">
        <v>6.5284177971575099</v>
      </c>
      <c r="K2063">
        <v>5.7121977740543199</v>
      </c>
    </row>
    <row r="2064" spans="1:11" x14ac:dyDescent="0.55000000000000004">
      <c r="A2064">
        <v>411.8</v>
      </c>
      <c r="B2064">
        <v>3.5631896568656001</v>
      </c>
      <c r="C2064">
        <v>1.6913631126700901</v>
      </c>
      <c r="D2064">
        <v>2.8666943004329899</v>
      </c>
      <c r="H2064">
        <v>411.8</v>
      </c>
      <c r="I2064">
        <v>4.6429553974927904</v>
      </c>
      <c r="J2064">
        <v>7.3407618635603704</v>
      </c>
      <c r="K2064">
        <v>5.8905600122529904</v>
      </c>
    </row>
    <row r="2065" spans="1:11" x14ac:dyDescent="0.55000000000000004">
      <c r="A2065">
        <v>412</v>
      </c>
      <c r="B2065">
        <v>3.7126632266395601</v>
      </c>
      <c r="C2065">
        <v>1.7230164995245001</v>
      </c>
      <c r="D2065">
        <v>3.1315695155574899</v>
      </c>
      <c r="H2065">
        <v>412</v>
      </c>
      <c r="I2065">
        <v>4.8044908151588901</v>
      </c>
      <c r="J2065">
        <v>7.2552058221572704</v>
      </c>
      <c r="K2065">
        <v>5.5462835011735896</v>
      </c>
    </row>
    <row r="2066" spans="1:11" x14ac:dyDescent="0.55000000000000004">
      <c r="A2066">
        <v>412.2</v>
      </c>
      <c r="B2066">
        <v>3.6386828311256401</v>
      </c>
      <c r="C2066">
        <v>1.6745174815777699</v>
      </c>
      <c r="D2066">
        <v>2.88900161688853</v>
      </c>
      <c r="H2066">
        <v>412.2</v>
      </c>
      <c r="I2066">
        <v>4.8553546953246398</v>
      </c>
      <c r="J2066">
        <v>7.3584463362216699</v>
      </c>
      <c r="K2066">
        <v>5.60663857670471</v>
      </c>
    </row>
    <row r="2067" spans="1:11" x14ac:dyDescent="0.55000000000000004">
      <c r="A2067">
        <v>412.4</v>
      </c>
      <c r="B2067">
        <v>3.4646886821662601</v>
      </c>
      <c r="C2067">
        <v>1.7492881435835901</v>
      </c>
      <c r="D2067">
        <v>2.8470969589186499</v>
      </c>
      <c r="H2067">
        <v>412.4</v>
      </c>
      <c r="I2067">
        <v>4.8260516448212298</v>
      </c>
      <c r="J2067">
        <v>7.00916973829107</v>
      </c>
      <c r="K2067">
        <v>5.6839425531089702</v>
      </c>
    </row>
    <row r="2068" spans="1:11" x14ac:dyDescent="0.55000000000000004">
      <c r="A2068">
        <v>412.6</v>
      </c>
      <c r="B2068">
        <v>3.59909344803456</v>
      </c>
      <c r="C2068">
        <v>1.7401039973229899</v>
      </c>
      <c r="D2068">
        <v>2.7533709033356901</v>
      </c>
      <c r="H2068">
        <v>412.6</v>
      </c>
      <c r="I2068">
        <v>4.8555895932773696</v>
      </c>
      <c r="J2068">
        <v>6.6782349481843601</v>
      </c>
      <c r="K2068">
        <v>5.6398835102761096</v>
      </c>
    </row>
    <row r="2069" spans="1:11" x14ac:dyDescent="0.55000000000000004">
      <c r="A2069">
        <v>412.8</v>
      </c>
      <c r="B2069">
        <v>3.5039632215109102</v>
      </c>
      <c r="C2069">
        <v>1.76072386870188</v>
      </c>
      <c r="D2069">
        <v>3.01078611689787</v>
      </c>
      <c r="H2069">
        <v>412.8</v>
      </c>
      <c r="I2069">
        <v>5.1030943186933104</v>
      </c>
      <c r="J2069">
        <v>7.24722231300965</v>
      </c>
      <c r="K2069">
        <v>5.8449189918092799</v>
      </c>
    </row>
    <row r="2070" spans="1:11" x14ac:dyDescent="0.55000000000000004">
      <c r="A2070">
        <v>413</v>
      </c>
      <c r="B2070">
        <v>3.55392214842536</v>
      </c>
      <c r="C2070">
        <v>1.57304525488302</v>
      </c>
      <c r="D2070">
        <v>2.8296933363067298</v>
      </c>
      <c r="H2070">
        <v>413</v>
      </c>
      <c r="I2070">
        <v>5.4657378496938902</v>
      </c>
      <c r="J2070">
        <v>7.1567775567329299</v>
      </c>
      <c r="K2070">
        <v>5.5639680998260301</v>
      </c>
    </row>
    <row r="2071" spans="1:11" x14ac:dyDescent="0.55000000000000004">
      <c r="A2071">
        <v>413.2</v>
      </c>
      <c r="B2071">
        <v>3.2995601303167699</v>
      </c>
      <c r="C2071">
        <v>1.86846843506255</v>
      </c>
      <c r="D2071">
        <v>3.0456082592284202</v>
      </c>
      <c r="H2071">
        <v>413.2</v>
      </c>
      <c r="I2071">
        <v>4.7151220122253203</v>
      </c>
      <c r="J2071">
        <v>6.5918953316884297</v>
      </c>
      <c r="K2071">
        <v>5.6573350165626399</v>
      </c>
    </row>
    <row r="2072" spans="1:11" x14ac:dyDescent="0.55000000000000004">
      <c r="A2072">
        <v>413.4</v>
      </c>
      <c r="B2072">
        <v>3.3150224131906301</v>
      </c>
      <c r="C2072">
        <v>1.8170401068037501</v>
      </c>
      <c r="D2072">
        <v>2.9795798169615901</v>
      </c>
      <c r="H2072">
        <v>413.4</v>
      </c>
      <c r="I2072">
        <v>5.4550615763517198</v>
      </c>
      <c r="J2072">
        <v>7.4279713871323398</v>
      </c>
      <c r="K2072">
        <v>5.6284536374434904</v>
      </c>
    </row>
    <row r="2073" spans="1:11" x14ac:dyDescent="0.55000000000000004">
      <c r="A2073">
        <v>413.6</v>
      </c>
      <c r="B2073">
        <v>3.3620367884739299</v>
      </c>
      <c r="C2073">
        <v>1.8934871963709199</v>
      </c>
      <c r="D2073">
        <v>3.1046328502994198</v>
      </c>
      <c r="H2073">
        <v>413.6</v>
      </c>
      <c r="I2073">
        <v>4.4008508816965701</v>
      </c>
      <c r="J2073">
        <v>6.7974882881613699</v>
      </c>
      <c r="K2073">
        <v>5.2512348387158703</v>
      </c>
    </row>
    <row r="2074" spans="1:11" x14ac:dyDescent="0.55000000000000004">
      <c r="A2074">
        <v>413.8</v>
      </c>
      <c r="B2074">
        <v>3.1330115361043198</v>
      </c>
      <c r="C2074">
        <v>1.8303828239487501</v>
      </c>
      <c r="D2074">
        <v>2.93268427488634</v>
      </c>
      <c r="H2074">
        <v>413.8</v>
      </c>
      <c r="I2074">
        <v>5.09465780716498</v>
      </c>
      <c r="J2074">
        <v>6.8430672838135296</v>
      </c>
      <c r="K2074">
        <v>5.5456318972469099</v>
      </c>
    </row>
    <row r="2075" spans="1:11" x14ac:dyDescent="0.55000000000000004">
      <c r="A2075">
        <v>414</v>
      </c>
      <c r="B2075">
        <v>3.03926221532129</v>
      </c>
      <c r="C2075">
        <v>1.86848383303362</v>
      </c>
      <c r="D2075">
        <v>2.7030268271258602</v>
      </c>
      <c r="H2075">
        <v>414</v>
      </c>
      <c r="I2075">
        <v>5.3057264837159703</v>
      </c>
      <c r="J2075">
        <v>7.0579654094240896</v>
      </c>
      <c r="K2075">
        <v>5.8234653575022701</v>
      </c>
    </row>
    <row r="2076" spans="1:11" x14ac:dyDescent="0.55000000000000004">
      <c r="A2076">
        <v>414.2</v>
      </c>
      <c r="B2076">
        <v>2.9851237020179</v>
      </c>
      <c r="C2076">
        <v>2.1345149664756198</v>
      </c>
      <c r="D2076">
        <v>2.66152700549577</v>
      </c>
      <c r="H2076">
        <v>414.2</v>
      </c>
      <c r="I2076">
        <v>4.8227637082536301</v>
      </c>
      <c r="J2076">
        <v>7.0781201825937803</v>
      </c>
      <c r="K2076">
        <v>5.8468394491965103</v>
      </c>
    </row>
    <row r="2077" spans="1:11" x14ac:dyDescent="0.55000000000000004">
      <c r="A2077">
        <v>414.4</v>
      </c>
      <c r="B2077">
        <v>3.18571181515488</v>
      </c>
      <c r="C2077">
        <v>1.9165161006208</v>
      </c>
      <c r="D2077">
        <v>3.0513388604748402</v>
      </c>
      <c r="H2077">
        <v>414.4</v>
      </c>
      <c r="I2077">
        <v>4.9268917829929704</v>
      </c>
      <c r="J2077">
        <v>7.4126021896773304</v>
      </c>
      <c r="K2077">
        <v>5.6439435176510404</v>
      </c>
    </row>
    <row r="2078" spans="1:11" x14ac:dyDescent="0.55000000000000004">
      <c r="A2078">
        <v>414.6</v>
      </c>
      <c r="B2078">
        <v>3.0888165711234499</v>
      </c>
      <c r="C2078">
        <v>1.9200326842272699</v>
      </c>
      <c r="D2078">
        <v>2.8069193673041402</v>
      </c>
      <c r="H2078">
        <v>414.6</v>
      </c>
      <c r="I2078">
        <v>4.7727643101527804</v>
      </c>
      <c r="J2078">
        <v>7.5509887255313402</v>
      </c>
      <c r="K2078">
        <v>5.2688021236092197</v>
      </c>
    </row>
    <row r="2079" spans="1:11" x14ac:dyDescent="0.55000000000000004">
      <c r="A2079">
        <v>414.8</v>
      </c>
      <c r="B2079">
        <v>3.0531887561185398</v>
      </c>
      <c r="C2079">
        <v>1.9294377763402899</v>
      </c>
      <c r="D2079">
        <v>3.0070186761000701</v>
      </c>
      <c r="H2079">
        <v>414.8</v>
      </c>
      <c r="I2079">
        <v>5.0217730271945999</v>
      </c>
      <c r="J2079">
        <v>8.45064752825723</v>
      </c>
      <c r="K2079">
        <v>5.38672016747027</v>
      </c>
    </row>
    <row r="2080" spans="1:11" x14ac:dyDescent="0.55000000000000004">
      <c r="A2080">
        <v>415</v>
      </c>
      <c r="B2080">
        <v>3.0388093533533298</v>
      </c>
      <c r="C2080">
        <v>1.80802602968463</v>
      </c>
      <c r="D2080">
        <v>2.6937499905889002</v>
      </c>
      <c r="H2080">
        <v>415</v>
      </c>
      <c r="I2080">
        <v>4.9678374549993096</v>
      </c>
      <c r="J2080">
        <v>7.5532691672559498</v>
      </c>
      <c r="K2080">
        <v>5.4764137694297501</v>
      </c>
    </row>
    <row r="2081" spans="1:11" x14ac:dyDescent="0.55000000000000004">
      <c r="A2081">
        <v>415.2</v>
      </c>
      <c r="B2081">
        <v>3.0434870083247199</v>
      </c>
      <c r="C2081">
        <v>1.6907717678618599</v>
      </c>
      <c r="D2081">
        <v>2.98162351359642</v>
      </c>
      <c r="H2081">
        <v>415.2</v>
      </c>
      <c r="I2081">
        <v>5.3531523801688801</v>
      </c>
      <c r="J2081">
        <v>7.6915230141592597</v>
      </c>
      <c r="K2081">
        <v>5.5668297119590502</v>
      </c>
    </row>
    <row r="2082" spans="1:11" x14ac:dyDescent="0.55000000000000004">
      <c r="A2082">
        <v>415.4</v>
      </c>
      <c r="B2082">
        <v>3.2404553651266501</v>
      </c>
      <c r="C2082">
        <v>1.7576124496963501</v>
      </c>
      <c r="D2082">
        <v>2.68148761469552</v>
      </c>
      <c r="H2082">
        <v>415.4</v>
      </c>
      <c r="I2082">
        <v>5.0218275380893997</v>
      </c>
      <c r="J2082">
        <v>7.0897499672574096</v>
      </c>
      <c r="K2082">
        <v>5.4525595955262496</v>
      </c>
    </row>
    <row r="2083" spans="1:11" x14ac:dyDescent="0.55000000000000004">
      <c r="A2083">
        <v>415.6</v>
      </c>
      <c r="B2083">
        <v>3.33587367008785</v>
      </c>
      <c r="C2083">
        <v>1.84034497568984</v>
      </c>
      <c r="D2083">
        <v>3.2270759815460499</v>
      </c>
      <c r="H2083">
        <v>415.6</v>
      </c>
      <c r="I2083">
        <v>4.9607920982518197</v>
      </c>
      <c r="J2083">
        <v>6.8103516836893503</v>
      </c>
      <c r="K2083">
        <v>5.9797299075191201</v>
      </c>
    </row>
    <row r="2084" spans="1:11" x14ac:dyDescent="0.55000000000000004">
      <c r="A2084">
        <v>415.8</v>
      </c>
      <c r="B2084">
        <v>3.1823219877278199</v>
      </c>
      <c r="C2084">
        <v>1.78754923635201</v>
      </c>
      <c r="D2084">
        <v>3.03388202798202</v>
      </c>
      <c r="H2084">
        <v>415.8</v>
      </c>
      <c r="I2084">
        <v>5.1780977723221602</v>
      </c>
      <c r="J2084">
        <v>6.6044478079172499</v>
      </c>
      <c r="K2084">
        <v>6.2318028724169601</v>
      </c>
    </row>
    <row r="2085" spans="1:11" x14ac:dyDescent="0.55000000000000004">
      <c r="A2085">
        <v>416</v>
      </c>
      <c r="B2085">
        <v>2.9546263122570902</v>
      </c>
      <c r="C2085">
        <v>1.90713359695814</v>
      </c>
      <c r="D2085">
        <v>3.1048290693215201</v>
      </c>
      <c r="H2085">
        <v>416</v>
      </c>
      <c r="I2085">
        <v>5.0194354272261101</v>
      </c>
      <c r="J2085">
        <v>7.1341873855837896</v>
      </c>
      <c r="K2085">
        <v>6.0794498264602703</v>
      </c>
    </row>
    <row r="2086" spans="1:11" x14ac:dyDescent="0.55000000000000004">
      <c r="A2086">
        <v>416.2</v>
      </c>
      <c r="B2086">
        <v>3.2179173870584701</v>
      </c>
      <c r="C2086">
        <v>1.9672374465461699</v>
      </c>
      <c r="D2086">
        <v>2.8277108327415199</v>
      </c>
      <c r="H2086">
        <v>416.2</v>
      </c>
      <c r="I2086">
        <v>4.9439394762876603</v>
      </c>
      <c r="J2086">
        <v>6.9743699797395999</v>
      </c>
      <c r="K2086">
        <v>5.68091083430933</v>
      </c>
    </row>
    <row r="2087" spans="1:11" x14ac:dyDescent="0.55000000000000004">
      <c r="A2087">
        <v>416.4</v>
      </c>
      <c r="B2087">
        <v>3.1281029975780399</v>
      </c>
      <c r="C2087">
        <v>1.7938868414498099</v>
      </c>
      <c r="D2087">
        <v>3.1826477471504799</v>
      </c>
      <c r="H2087">
        <v>416.4</v>
      </c>
      <c r="I2087">
        <v>5.2223973559177299</v>
      </c>
      <c r="J2087">
        <v>6.9681004429655298</v>
      </c>
      <c r="K2087">
        <v>5.41909730035559</v>
      </c>
    </row>
    <row r="2088" spans="1:11" x14ac:dyDescent="0.55000000000000004">
      <c r="A2088">
        <v>416.6</v>
      </c>
      <c r="B2088">
        <v>3.2463364324903998</v>
      </c>
      <c r="C2088">
        <v>1.95240831257058</v>
      </c>
      <c r="D2088">
        <v>2.9329745583413702</v>
      </c>
      <c r="H2088">
        <v>416.6</v>
      </c>
      <c r="I2088">
        <v>4.9951952628038301</v>
      </c>
      <c r="J2088">
        <v>7.1229611308792498</v>
      </c>
      <c r="K2088">
        <v>5.9526167993371297</v>
      </c>
    </row>
    <row r="2089" spans="1:11" x14ac:dyDescent="0.55000000000000004">
      <c r="A2089">
        <v>416.8</v>
      </c>
      <c r="B2089">
        <v>3.0549597014724501</v>
      </c>
      <c r="C2089">
        <v>2.0772569466612798</v>
      </c>
      <c r="D2089">
        <v>2.9144810358705602</v>
      </c>
      <c r="H2089">
        <v>416.8</v>
      </c>
      <c r="I2089">
        <v>5.5326741636311301</v>
      </c>
      <c r="J2089">
        <v>7.2159782277679803</v>
      </c>
      <c r="K2089">
        <v>6.06684780263324</v>
      </c>
    </row>
    <row r="2090" spans="1:11" x14ac:dyDescent="0.55000000000000004">
      <c r="A2090">
        <v>417</v>
      </c>
      <c r="B2090">
        <v>3.13750526773768</v>
      </c>
      <c r="C2090">
        <v>1.83219497600399</v>
      </c>
      <c r="D2090">
        <v>2.7688665512202002</v>
      </c>
      <c r="H2090">
        <v>417</v>
      </c>
      <c r="I2090">
        <v>5.4490088160683801</v>
      </c>
      <c r="J2090">
        <v>7.5988492550909204</v>
      </c>
      <c r="K2090">
        <v>5.8677309384980498</v>
      </c>
    </row>
    <row r="2091" spans="1:11" x14ac:dyDescent="0.55000000000000004">
      <c r="A2091">
        <v>417.2</v>
      </c>
      <c r="B2091">
        <v>3.1459273459339898</v>
      </c>
      <c r="C2091">
        <v>2.0183084329795502</v>
      </c>
      <c r="D2091">
        <v>2.9390429807184399</v>
      </c>
      <c r="H2091">
        <v>417.2</v>
      </c>
      <c r="I2091">
        <v>4.8101161686237504</v>
      </c>
      <c r="J2091">
        <v>6.84179236955731</v>
      </c>
      <c r="K2091">
        <v>5.6070033791565503</v>
      </c>
    </row>
    <row r="2092" spans="1:11" x14ac:dyDescent="0.55000000000000004">
      <c r="A2092">
        <v>417.4</v>
      </c>
      <c r="B2092">
        <v>2.94266528601921</v>
      </c>
      <c r="C2092">
        <v>1.9992704456583901</v>
      </c>
      <c r="D2092">
        <v>2.6438528495993698</v>
      </c>
      <c r="H2092">
        <v>417.4</v>
      </c>
      <c r="I2092">
        <v>5.4913981388878197</v>
      </c>
      <c r="J2092">
        <v>6.8642008536642498</v>
      </c>
      <c r="K2092">
        <v>5.7803400657586197</v>
      </c>
    </row>
    <row r="2093" spans="1:11" x14ac:dyDescent="0.55000000000000004">
      <c r="A2093">
        <v>417.6</v>
      </c>
      <c r="B2093">
        <v>3.2449349022285601</v>
      </c>
      <c r="C2093">
        <v>2.1572829645749398</v>
      </c>
      <c r="D2093">
        <v>2.8172752893535602</v>
      </c>
      <c r="H2093">
        <v>417.6</v>
      </c>
      <c r="I2093">
        <v>5.2141278951869801</v>
      </c>
      <c r="J2093">
        <v>7.6059118591240003</v>
      </c>
      <c r="K2093">
        <v>5.8682287346947399</v>
      </c>
    </row>
    <row r="2094" spans="1:11" x14ac:dyDescent="0.55000000000000004">
      <c r="A2094">
        <v>417.8</v>
      </c>
      <c r="B2094">
        <v>3.2350152864630899</v>
      </c>
      <c r="C2094">
        <v>1.91164559952376</v>
      </c>
      <c r="D2094">
        <v>2.72447706544567</v>
      </c>
      <c r="H2094">
        <v>417.8</v>
      </c>
      <c r="I2094">
        <v>5.3881601055248503</v>
      </c>
      <c r="J2094">
        <v>7.2612164649992099</v>
      </c>
      <c r="K2094">
        <v>5.4702160972675404</v>
      </c>
    </row>
    <row r="2095" spans="1:11" x14ac:dyDescent="0.55000000000000004">
      <c r="A2095">
        <v>418</v>
      </c>
      <c r="B2095">
        <v>3.1749610843866498</v>
      </c>
      <c r="C2095">
        <v>1.95186707547475</v>
      </c>
      <c r="D2095">
        <v>2.6831343766770002</v>
      </c>
      <c r="H2095">
        <v>418</v>
      </c>
      <c r="I2095">
        <v>5.7484465985242199</v>
      </c>
      <c r="J2095">
        <v>6.7556103515906702</v>
      </c>
      <c r="K2095">
        <v>5.6612995896104703</v>
      </c>
    </row>
    <row r="2096" spans="1:11" x14ac:dyDescent="0.55000000000000004">
      <c r="A2096">
        <v>418.2</v>
      </c>
      <c r="B2096">
        <v>2.9855879700877299</v>
      </c>
      <c r="C2096">
        <v>1.8930884500073299</v>
      </c>
      <c r="D2096">
        <v>3.3183823523723102</v>
      </c>
      <c r="H2096">
        <v>418.2</v>
      </c>
      <c r="I2096">
        <v>4.9631510588879504</v>
      </c>
      <c r="J2096">
        <v>6.5517232557754204</v>
      </c>
      <c r="K2096">
        <v>5.5892350171526797</v>
      </c>
    </row>
    <row r="2097" spans="1:11" x14ac:dyDescent="0.55000000000000004">
      <c r="A2097">
        <v>418.4</v>
      </c>
      <c r="B2097">
        <v>3.1701972840627399</v>
      </c>
      <c r="C2097">
        <v>1.9731632361648901</v>
      </c>
      <c r="D2097">
        <v>3.2552573191112302</v>
      </c>
      <c r="H2097">
        <v>418.4</v>
      </c>
      <c r="I2097">
        <v>5.2385403049903001</v>
      </c>
      <c r="J2097">
        <v>6.9295748516033502</v>
      </c>
      <c r="K2097">
        <v>5.4181416972428504</v>
      </c>
    </row>
    <row r="2098" spans="1:11" x14ac:dyDescent="0.55000000000000004">
      <c r="A2098">
        <v>418.6</v>
      </c>
      <c r="B2098">
        <v>3.1354196759259798</v>
      </c>
      <c r="C2098">
        <v>1.87558087869881</v>
      </c>
      <c r="D2098">
        <v>2.8794177080643899</v>
      </c>
      <c r="H2098">
        <v>418.6</v>
      </c>
      <c r="I2098">
        <v>5.0206140215272503</v>
      </c>
      <c r="J2098">
        <v>6.05048452984009</v>
      </c>
      <c r="K2098">
        <v>6.1892638600003798</v>
      </c>
    </row>
    <row r="2099" spans="1:11" x14ac:dyDescent="0.55000000000000004">
      <c r="A2099">
        <v>418.8</v>
      </c>
      <c r="B2099">
        <v>3.0385774402151999</v>
      </c>
      <c r="C2099">
        <v>2.0407563499090302</v>
      </c>
      <c r="D2099">
        <v>3.1932160474325699</v>
      </c>
      <c r="H2099">
        <v>418.8</v>
      </c>
      <c r="I2099">
        <v>4.9356743847876503</v>
      </c>
      <c r="J2099">
        <v>6.5712128980692697</v>
      </c>
      <c r="K2099">
        <v>5.5222187144840102</v>
      </c>
    </row>
    <row r="2100" spans="1:11" x14ac:dyDescent="0.55000000000000004">
      <c r="A2100">
        <v>419</v>
      </c>
      <c r="B2100">
        <v>3.34963275958633</v>
      </c>
      <c r="C2100">
        <v>2.1864510309710599</v>
      </c>
      <c r="D2100">
        <v>3.26063669828901</v>
      </c>
      <c r="H2100">
        <v>419</v>
      </c>
      <c r="I2100">
        <v>4.75160177953925</v>
      </c>
      <c r="J2100">
        <v>5.9376163192979403</v>
      </c>
      <c r="K2100">
        <v>5.8950965665355302</v>
      </c>
    </row>
    <row r="2101" spans="1:11" x14ac:dyDescent="0.55000000000000004">
      <c r="A2101">
        <v>419.2</v>
      </c>
      <c r="B2101">
        <v>3.1464849697678599</v>
      </c>
      <c r="C2101">
        <v>2.2251993119959099</v>
      </c>
      <c r="D2101">
        <v>3.0024939772628998</v>
      </c>
      <c r="H2101">
        <v>419.2</v>
      </c>
      <c r="I2101">
        <v>4.8374487830983401</v>
      </c>
      <c r="J2101">
        <v>6.9062314628271002</v>
      </c>
      <c r="K2101">
        <v>5.4678369648492602</v>
      </c>
    </row>
    <row r="2102" spans="1:11" x14ac:dyDescent="0.55000000000000004">
      <c r="A2102">
        <v>419.4</v>
      </c>
      <c r="B2102">
        <v>3.1614812946464399</v>
      </c>
      <c r="C2102">
        <v>2.1283896869469401</v>
      </c>
      <c r="D2102">
        <v>2.68536973754652</v>
      </c>
      <c r="H2102">
        <v>419.4</v>
      </c>
      <c r="I2102">
        <v>6.0757297790105396</v>
      </c>
      <c r="J2102">
        <v>6.9517567017346202</v>
      </c>
      <c r="K2102">
        <v>5.1175977829352899</v>
      </c>
    </row>
    <row r="2103" spans="1:11" x14ac:dyDescent="0.55000000000000004">
      <c r="A2103">
        <v>419.6</v>
      </c>
      <c r="B2103">
        <v>3.3756513947087901</v>
      </c>
      <c r="C2103">
        <v>1.926643955653</v>
      </c>
      <c r="D2103">
        <v>2.3520338318665401</v>
      </c>
      <c r="H2103">
        <v>419.6</v>
      </c>
      <c r="I2103">
        <v>5.8800175846928902</v>
      </c>
      <c r="J2103">
        <v>6.1883479820870004</v>
      </c>
      <c r="K2103">
        <v>5.6739192579637798</v>
      </c>
    </row>
    <row r="2104" spans="1:11" x14ac:dyDescent="0.55000000000000004">
      <c r="A2104">
        <v>419.8</v>
      </c>
      <c r="B2104">
        <v>3.1660064202642699</v>
      </c>
      <c r="C2104">
        <v>2.0483982091441399</v>
      </c>
      <c r="D2104">
        <v>2.2894156472451201</v>
      </c>
      <c r="H2104">
        <v>419.8</v>
      </c>
      <c r="I2104">
        <v>6.1180842856547901</v>
      </c>
      <c r="J2104">
        <v>6.8687214196700896</v>
      </c>
      <c r="K2104">
        <v>5.8729577570648503</v>
      </c>
    </row>
    <row r="2105" spans="1:11" x14ac:dyDescent="0.55000000000000004">
      <c r="A2105">
        <v>420</v>
      </c>
      <c r="B2105">
        <v>3.25152714294929</v>
      </c>
      <c r="C2105">
        <v>1.9812912896433299</v>
      </c>
      <c r="D2105">
        <v>2.3838168441384702</v>
      </c>
      <c r="H2105">
        <v>420</v>
      </c>
      <c r="I2105">
        <v>5.4618287923009898</v>
      </c>
      <c r="J2105">
        <v>6.8324157145183797</v>
      </c>
      <c r="K2105">
        <v>5.3953452888168796</v>
      </c>
    </row>
    <row r="2106" spans="1:11" x14ac:dyDescent="0.55000000000000004">
      <c r="A2106">
        <v>420.2</v>
      </c>
      <c r="B2106">
        <v>3.4027603340155199</v>
      </c>
      <c r="C2106">
        <v>2.2708177055423699</v>
      </c>
      <c r="D2106">
        <v>2.2962683236632402</v>
      </c>
      <c r="H2106">
        <v>420.2</v>
      </c>
      <c r="I2106">
        <v>5.7667385198359504</v>
      </c>
      <c r="J2106">
        <v>7.6691357647278204</v>
      </c>
      <c r="K2106">
        <v>5.5829578743822301</v>
      </c>
    </row>
    <row r="2107" spans="1:11" x14ac:dyDescent="0.55000000000000004">
      <c r="A2107">
        <v>420.4</v>
      </c>
      <c r="B2107">
        <v>3.4047040660709298</v>
      </c>
      <c r="C2107">
        <v>1.93750063542103</v>
      </c>
      <c r="D2107">
        <v>2.0758274383820998</v>
      </c>
      <c r="H2107">
        <v>420.4</v>
      </c>
      <c r="I2107">
        <v>6.1624724301813298</v>
      </c>
      <c r="J2107">
        <v>7.3326287960018997</v>
      </c>
      <c r="K2107">
        <v>5.5065835897445004</v>
      </c>
    </row>
    <row r="2108" spans="1:11" x14ac:dyDescent="0.55000000000000004">
      <c r="A2108">
        <v>420.6</v>
      </c>
      <c r="B2108">
        <v>3.29926330817369</v>
      </c>
      <c r="C2108">
        <v>2.0698260829745698</v>
      </c>
      <c r="D2108">
        <v>2.3927305583023202</v>
      </c>
      <c r="H2108">
        <v>420.6</v>
      </c>
      <c r="I2108">
        <v>6.4077884760051402</v>
      </c>
      <c r="J2108">
        <v>7.4796234642940096</v>
      </c>
      <c r="K2108">
        <v>5.3188561314710796</v>
      </c>
    </row>
    <row r="2109" spans="1:11" x14ac:dyDescent="0.55000000000000004">
      <c r="A2109">
        <v>420.8</v>
      </c>
      <c r="B2109">
        <v>3.3215894617256301</v>
      </c>
      <c r="C2109">
        <v>1.92603520585462</v>
      </c>
      <c r="D2109">
        <v>2.4112158869064602</v>
      </c>
      <c r="H2109">
        <v>420.8</v>
      </c>
      <c r="I2109">
        <v>6.54771171261305</v>
      </c>
      <c r="J2109">
        <v>7.0652925164305103</v>
      </c>
      <c r="K2109">
        <v>5.4087250320457496</v>
      </c>
    </row>
    <row r="2110" spans="1:11" x14ac:dyDescent="0.55000000000000004">
      <c r="A2110">
        <v>421</v>
      </c>
      <c r="B2110">
        <v>3.3767067445356602</v>
      </c>
      <c r="C2110">
        <v>1.84610521197151</v>
      </c>
      <c r="D2110">
        <v>2.6436562221864799</v>
      </c>
      <c r="H2110">
        <v>421</v>
      </c>
      <c r="I2110">
        <v>6.6281110514862798</v>
      </c>
      <c r="J2110">
        <v>7.15859011140543</v>
      </c>
      <c r="K2110">
        <v>5.5209537465654304</v>
      </c>
    </row>
    <row r="2111" spans="1:11" x14ac:dyDescent="0.55000000000000004">
      <c r="A2111">
        <v>421.2</v>
      </c>
      <c r="B2111">
        <v>3.2397407226878698</v>
      </c>
      <c r="C2111">
        <v>1.91753265686413</v>
      </c>
      <c r="D2111">
        <v>2.3694057639897501</v>
      </c>
      <c r="H2111">
        <v>421.2</v>
      </c>
      <c r="I2111">
        <v>6.3914473446372497</v>
      </c>
      <c r="J2111">
        <v>7.3409485101553704</v>
      </c>
      <c r="K2111">
        <v>5.4254341150609404</v>
      </c>
    </row>
    <row r="2112" spans="1:11" x14ac:dyDescent="0.55000000000000004">
      <c r="A2112">
        <v>421.4</v>
      </c>
      <c r="B2112">
        <v>3.3445277690528599</v>
      </c>
      <c r="C2112">
        <v>1.97029593897712</v>
      </c>
      <c r="D2112">
        <v>2.2213455458726798</v>
      </c>
      <c r="H2112">
        <v>421.4</v>
      </c>
      <c r="I2112">
        <v>6.1843327532536101</v>
      </c>
      <c r="J2112">
        <v>7.6510644656673703</v>
      </c>
      <c r="K2112">
        <v>5.7353445998091699</v>
      </c>
    </row>
    <row r="2113" spans="1:11" x14ac:dyDescent="0.55000000000000004">
      <c r="A2113">
        <v>421.6</v>
      </c>
      <c r="B2113">
        <v>3.3203786526337402</v>
      </c>
      <c r="C2113">
        <v>2.0733136418895701</v>
      </c>
      <c r="D2113">
        <v>2.26225610974979</v>
      </c>
      <c r="H2113">
        <v>421.6</v>
      </c>
      <c r="I2113">
        <v>6.0756733893308601</v>
      </c>
      <c r="J2113">
        <v>7.1695704273463896</v>
      </c>
      <c r="K2113">
        <v>5.9211908325620399</v>
      </c>
    </row>
    <row r="2114" spans="1:11" x14ac:dyDescent="0.55000000000000004">
      <c r="A2114">
        <v>421.8</v>
      </c>
      <c r="B2114">
        <v>3.3358779244110801</v>
      </c>
      <c r="C2114">
        <v>2.05000118554783</v>
      </c>
      <c r="D2114">
        <v>2.6081702329138099</v>
      </c>
      <c r="H2114">
        <v>421.8</v>
      </c>
      <c r="I2114">
        <v>7.7389333910972802</v>
      </c>
      <c r="J2114">
        <v>6.7426620535202497</v>
      </c>
      <c r="K2114">
        <v>5.5908106935266204</v>
      </c>
    </row>
    <row r="2115" spans="1:11" x14ac:dyDescent="0.55000000000000004">
      <c r="A2115">
        <v>422</v>
      </c>
      <c r="B2115">
        <v>3.3231616587436998</v>
      </c>
      <c r="C2115">
        <v>2.13666378698951</v>
      </c>
      <c r="D2115">
        <v>2.51302111243383</v>
      </c>
      <c r="H2115">
        <v>422</v>
      </c>
      <c r="I2115">
        <v>5.9281132679336404</v>
      </c>
      <c r="J2115">
        <v>6.7525395992853001</v>
      </c>
      <c r="K2115">
        <v>5.7341387608630496</v>
      </c>
    </row>
    <row r="2116" spans="1:11" x14ac:dyDescent="0.55000000000000004">
      <c r="A2116">
        <v>422.2</v>
      </c>
      <c r="B2116">
        <v>3.4056548736841301</v>
      </c>
      <c r="C2116">
        <v>2.16866831095086</v>
      </c>
      <c r="D2116">
        <v>2.6379032605227102</v>
      </c>
      <c r="H2116">
        <v>422.2</v>
      </c>
      <c r="I2116">
        <v>6.8593328544744203</v>
      </c>
      <c r="J2116">
        <v>7.0411655369807198</v>
      </c>
      <c r="K2116">
        <v>6.0291038421326197</v>
      </c>
    </row>
    <row r="2117" spans="1:11" x14ac:dyDescent="0.55000000000000004">
      <c r="A2117">
        <v>422.4</v>
      </c>
      <c r="B2117">
        <v>3.40335125098844</v>
      </c>
      <c r="C2117">
        <v>2.0382170174983898</v>
      </c>
      <c r="D2117">
        <v>2.63392390150447</v>
      </c>
      <c r="H2117">
        <v>422.4</v>
      </c>
      <c r="I2117">
        <v>6.6637448188332602</v>
      </c>
      <c r="J2117">
        <v>6.9785131638157001</v>
      </c>
      <c r="K2117">
        <v>5.5687713292011498</v>
      </c>
    </row>
    <row r="2118" spans="1:11" x14ac:dyDescent="0.55000000000000004">
      <c r="A2118">
        <v>422.6</v>
      </c>
      <c r="B2118">
        <v>3.39422038833131</v>
      </c>
      <c r="C2118">
        <v>2.0747660267891801</v>
      </c>
      <c r="D2118">
        <v>2.4335404757794099</v>
      </c>
      <c r="H2118">
        <v>422.6</v>
      </c>
      <c r="I2118">
        <v>6.49808067747664</v>
      </c>
      <c r="J2118">
        <v>6.7632577277245298</v>
      </c>
      <c r="K2118">
        <v>5.7436995442954402</v>
      </c>
    </row>
    <row r="2119" spans="1:11" x14ac:dyDescent="0.55000000000000004">
      <c r="A2119">
        <v>422.8</v>
      </c>
      <c r="B2119">
        <v>3.37670350500093</v>
      </c>
      <c r="C2119">
        <v>2.0910722657449901</v>
      </c>
      <c r="D2119">
        <v>2.3801840549123701</v>
      </c>
      <c r="H2119">
        <v>422.8</v>
      </c>
      <c r="I2119">
        <v>6.40396129697542</v>
      </c>
      <c r="J2119">
        <v>6.6867367833587199</v>
      </c>
      <c r="K2119">
        <v>5.9492605150943003</v>
      </c>
    </row>
    <row r="2120" spans="1:11" x14ac:dyDescent="0.55000000000000004">
      <c r="A2120">
        <v>423</v>
      </c>
      <c r="B2120">
        <v>3.34371767942867</v>
      </c>
      <c r="C2120">
        <v>1.88659465761269</v>
      </c>
      <c r="D2120">
        <v>2.4355874758804501</v>
      </c>
      <c r="H2120">
        <v>423</v>
      </c>
      <c r="I2120">
        <v>6.2606303213952499</v>
      </c>
      <c r="J2120">
        <v>5.8844959651745699</v>
      </c>
      <c r="K2120">
        <v>5.58805946464068</v>
      </c>
    </row>
    <row r="2121" spans="1:11" x14ac:dyDescent="0.55000000000000004">
      <c r="A2121">
        <v>423.2</v>
      </c>
      <c r="B2121">
        <v>3.40896582757397</v>
      </c>
      <c r="C2121">
        <v>2.14984716040613</v>
      </c>
      <c r="D2121">
        <v>2.4673352715062</v>
      </c>
      <c r="H2121">
        <v>423.2</v>
      </c>
      <c r="I2121">
        <v>6.4033051429852801</v>
      </c>
      <c r="J2121">
        <v>6.6418014571571202</v>
      </c>
      <c r="K2121">
        <v>5.5911826158702098</v>
      </c>
    </row>
    <row r="2122" spans="1:11" x14ac:dyDescent="0.55000000000000004">
      <c r="A2122">
        <v>423.4</v>
      </c>
      <c r="B2122">
        <v>3.11166309929893</v>
      </c>
      <c r="C2122">
        <v>2.1043618665594801</v>
      </c>
      <c r="D2122">
        <v>2.4908762653494598</v>
      </c>
      <c r="H2122">
        <v>423.4</v>
      </c>
      <c r="I2122">
        <v>6.1551268803232704</v>
      </c>
      <c r="J2122">
        <v>6.9926813356584301</v>
      </c>
      <c r="K2122">
        <v>5.5077681125513296</v>
      </c>
    </row>
    <row r="2123" spans="1:11" x14ac:dyDescent="0.55000000000000004">
      <c r="A2123">
        <v>423.6</v>
      </c>
      <c r="B2123">
        <v>3.2006319123464002</v>
      </c>
      <c r="C2123">
        <v>2.1914315650859901</v>
      </c>
      <c r="D2123">
        <v>2.57637349992951</v>
      </c>
      <c r="H2123">
        <v>423.6</v>
      </c>
      <c r="I2123">
        <v>5.8706345990874498</v>
      </c>
      <c r="J2123">
        <v>6.8726043814212501</v>
      </c>
      <c r="K2123">
        <v>5.3539227788999098</v>
      </c>
    </row>
    <row r="2124" spans="1:11" x14ac:dyDescent="0.55000000000000004">
      <c r="A2124">
        <v>423.8</v>
      </c>
      <c r="B2124">
        <v>3.28630176310913</v>
      </c>
      <c r="C2124">
        <v>1.9896510742573299</v>
      </c>
      <c r="D2124">
        <v>2.67582644936458</v>
      </c>
      <c r="H2124">
        <v>423.8</v>
      </c>
      <c r="I2124">
        <v>6.2043869318575204</v>
      </c>
      <c r="J2124">
        <v>7.1204090505783801</v>
      </c>
      <c r="K2124">
        <v>6.0515947766688996</v>
      </c>
    </row>
    <row r="2125" spans="1:11" x14ac:dyDescent="0.55000000000000004">
      <c r="A2125">
        <v>424</v>
      </c>
      <c r="B2125">
        <v>3.09875159131458</v>
      </c>
      <c r="C2125">
        <v>2.08692141552299</v>
      </c>
      <c r="D2125">
        <v>2.81516693687563</v>
      </c>
      <c r="H2125">
        <v>424</v>
      </c>
      <c r="I2125">
        <v>6.1343293003078596</v>
      </c>
      <c r="J2125">
        <v>5.8243489285175798</v>
      </c>
      <c r="K2125">
        <v>5.5186843519817401</v>
      </c>
    </row>
    <row r="2126" spans="1:11" x14ac:dyDescent="0.55000000000000004">
      <c r="A2126">
        <v>424.2</v>
      </c>
      <c r="B2126">
        <v>3.2396216821970301</v>
      </c>
      <c r="C2126">
        <v>2.0450592065174602</v>
      </c>
      <c r="D2126">
        <v>2.6164900946782899</v>
      </c>
      <c r="H2126">
        <v>424.2</v>
      </c>
      <c r="I2126">
        <v>6.3651323520923704</v>
      </c>
      <c r="J2126">
        <v>6.2633410208299303</v>
      </c>
      <c r="K2126">
        <v>5.5293257163609404</v>
      </c>
    </row>
    <row r="2127" spans="1:11" x14ac:dyDescent="0.55000000000000004">
      <c r="A2127">
        <v>424.4</v>
      </c>
      <c r="B2127">
        <v>3.14294678300053</v>
      </c>
      <c r="C2127">
        <v>2.2899655887396801</v>
      </c>
      <c r="D2127">
        <v>2.7694925656673202</v>
      </c>
      <c r="H2127">
        <v>424.4</v>
      </c>
      <c r="I2127">
        <v>6.3142098259802601</v>
      </c>
      <c r="J2127">
        <v>6.2636158751744802</v>
      </c>
      <c r="K2127">
        <v>5.9229021463052298</v>
      </c>
    </row>
    <row r="2128" spans="1:11" x14ac:dyDescent="0.55000000000000004">
      <c r="A2128">
        <v>424.6</v>
      </c>
      <c r="B2128">
        <v>3.3647096860043901</v>
      </c>
      <c r="C2128">
        <v>2.2184836963275001</v>
      </c>
      <c r="D2128">
        <v>2.6160983049394901</v>
      </c>
      <c r="H2128">
        <v>424.6</v>
      </c>
      <c r="I2128">
        <v>6.8278991903864599</v>
      </c>
      <c r="J2128">
        <v>6.97845604310079</v>
      </c>
      <c r="K2128">
        <v>5.7699579942545798</v>
      </c>
    </row>
    <row r="2129" spans="1:11" x14ac:dyDescent="0.55000000000000004">
      <c r="A2129">
        <v>424.8</v>
      </c>
      <c r="B2129">
        <v>3.1869381004188102</v>
      </c>
      <c r="C2129">
        <v>2.4889655055205502</v>
      </c>
      <c r="D2129">
        <v>2.7339160507573901</v>
      </c>
      <c r="H2129">
        <v>424.8</v>
      </c>
      <c r="I2129">
        <v>6.1389265463393503</v>
      </c>
      <c r="J2129">
        <v>6.2926050870444001</v>
      </c>
      <c r="K2129">
        <v>5.5410276437308204</v>
      </c>
    </row>
    <row r="2130" spans="1:11" x14ac:dyDescent="0.55000000000000004">
      <c r="A2130">
        <v>425</v>
      </c>
      <c r="B2130">
        <v>3.1768730966245302</v>
      </c>
      <c r="C2130">
        <v>2.3560773193069502</v>
      </c>
      <c r="D2130">
        <v>2.7711928956077001</v>
      </c>
      <c r="H2130">
        <v>425</v>
      </c>
      <c r="I2130">
        <v>6.4574347495107904</v>
      </c>
      <c r="J2130">
        <v>6.51006173584104</v>
      </c>
      <c r="K2130">
        <v>5.3194052277235002</v>
      </c>
    </row>
    <row r="2131" spans="1:11" x14ac:dyDescent="0.55000000000000004">
      <c r="A2131">
        <v>425.2</v>
      </c>
      <c r="B2131">
        <v>3.08755965208156</v>
      </c>
      <c r="C2131">
        <v>2.1892039924343698</v>
      </c>
      <c r="D2131">
        <v>2.5279218359297499</v>
      </c>
      <c r="H2131">
        <v>425.2</v>
      </c>
      <c r="I2131">
        <v>6.1146205060983103</v>
      </c>
      <c r="J2131">
        <v>6.5526884832440997</v>
      </c>
      <c r="K2131">
        <v>5.3880559105457602</v>
      </c>
    </row>
    <row r="2132" spans="1:11" x14ac:dyDescent="0.55000000000000004">
      <c r="A2132">
        <v>425.4</v>
      </c>
      <c r="B2132">
        <v>3.2614905915525201</v>
      </c>
      <c r="C2132">
        <v>2.20907770140344</v>
      </c>
      <c r="D2132">
        <v>2.7135611832398601</v>
      </c>
      <c r="H2132">
        <v>425.4</v>
      </c>
      <c r="I2132">
        <v>6.4034428339688301</v>
      </c>
      <c r="J2132">
        <v>6.3716943964089099</v>
      </c>
      <c r="K2132">
        <v>5.6108993785960104</v>
      </c>
    </row>
    <row r="2133" spans="1:11" x14ac:dyDescent="0.55000000000000004">
      <c r="A2133">
        <v>425.6</v>
      </c>
      <c r="B2133">
        <v>3.0065452569764002</v>
      </c>
      <c r="C2133">
        <v>2.1452809414156699</v>
      </c>
      <c r="D2133">
        <v>2.461603512505</v>
      </c>
      <c r="H2133">
        <v>425.6</v>
      </c>
      <c r="I2133">
        <v>6.7092075629633703</v>
      </c>
      <c r="J2133">
        <v>6.4165676113772996</v>
      </c>
      <c r="K2133">
        <v>5.6820521647090096</v>
      </c>
    </row>
    <row r="2134" spans="1:11" x14ac:dyDescent="0.55000000000000004">
      <c r="A2134">
        <v>425.8</v>
      </c>
      <c r="B2134">
        <v>2.9489721589178401</v>
      </c>
      <c r="C2134">
        <v>2.1140743740444501</v>
      </c>
      <c r="D2134">
        <v>2.4425554412371602</v>
      </c>
      <c r="H2134">
        <v>425.8</v>
      </c>
      <c r="I2134">
        <v>7.8619484874670498</v>
      </c>
      <c r="J2134">
        <v>6.4635996686463697</v>
      </c>
      <c r="K2134">
        <v>5.5617060988396902</v>
      </c>
    </row>
    <row r="2135" spans="1:11" x14ac:dyDescent="0.55000000000000004">
      <c r="A2135">
        <v>426</v>
      </c>
      <c r="B2135">
        <v>3.1041270901037601</v>
      </c>
      <c r="C2135">
        <v>2.20065159896135</v>
      </c>
      <c r="D2135">
        <v>2.6493433658236198</v>
      </c>
      <c r="H2135">
        <v>426</v>
      </c>
      <c r="I2135">
        <v>7.3063169945614401</v>
      </c>
      <c r="J2135">
        <v>6.8245321934377099</v>
      </c>
      <c r="K2135">
        <v>5.5207431865427399</v>
      </c>
    </row>
    <row r="2136" spans="1:11" x14ac:dyDescent="0.55000000000000004">
      <c r="A2136">
        <v>426.2</v>
      </c>
      <c r="B2136">
        <v>2.8579181376110099</v>
      </c>
      <c r="C2136">
        <v>2.1663104483000502</v>
      </c>
      <c r="D2136">
        <v>2.8793332924295298</v>
      </c>
      <c r="H2136">
        <v>426.2</v>
      </c>
      <c r="I2136">
        <v>8.0255225684675402</v>
      </c>
      <c r="J2136">
        <v>6.1532313047315004</v>
      </c>
      <c r="K2136">
        <v>5.5823131952415501</v>
      </c>
    </row>
    <row r="2137" spans="1:11" x14ac:dyDescent="0.55000000000000004">
      <c r="A2137">
        <v>426.4</v>
      </c>
      <c r="B2137">
        <v>3.0659284052528499</v>
      </c>
      <c r="C2137">
        <v>2.1366188688250598</v>
      </c>
      <c r="D2137">
        <v>2.2912754406179299</v>
      </c>
      <c r="H2137">
        <v>426.4</v>
      </c>
      <c r="I2137">
        <v>8.5505407597443295</v>
      </c>
      <c r="J2137">
        <v>6.4206655236298804</v>
      </c>
      <c r="K2137">
        <v>5.4214672659095102</v>
      </c>
    </row>
    <row r="2138" spans="1:11" x14ac:dyDescent="0.55000000000000004">
      <c r="A2138">
        <v>426.6</v>
      </c>
      <c r="B2138">
        <v>3.3227150841795798</v>
      </c>
      <c r="C2138">
        <v>2.3256319720488401</v>
      </c>
      <c r="D2138">
        <v>2.6238192306486701</v>
      </c>
      <c r="H2138">
        <v>426.6</v>
      </c>
      <c r="I2138">
        <v>8.5647516696489898</v>
      </c>
      <c r="J2138">
        <v>6.4527699518609296</v>
      </c>
      <c r="K2138">
        <v>6.0235665570923098</v>
      </c>
    </row>
    <row r="2139" spans="1:11" x14ac:dyDescent="0.55000000000000004">
      <c r="A2139">
        <v>426.8</v>
      </c>
      <c r="B2139">
        <v>3.14485043639807</v>
      </c>
      <c r="C2139">
        <v>2.24467169927604</v>
      </c>
      <c r="D2139">
        <v>2.8338264250862601</v>
      </c>
      <c r="H2139">
        <v>426.8</v>
      </c>
      <c r="I2139">
        <v>7.89500838762521</v>
      </c>
      <c r="J2139">
        <v>6.7798579449070102</v>
      </c>
      <c r="K2139">
        <v>5.9003294748118504</v>
      </c>
    </row>
    <row r="2140" spans="1:11" x14ac:dyDescent="0.55000000000000004">
      <c r="A2140">
        <v>427</v>
      </c>
      <c r="B2140">
        <v>3.2868559966677302</v>
      </c>
      <c r="C2140">
        <v>2.4101406971933299</v>
      </c>
      <c r="D2140">
        <v>2.9769865388790802</v>
      </c>
      <c r="H2140">
        <v>427</v>
      </c>
      <c r="I2140">
        <v>8.3937262024837196</v>
      </c>
      <c r="J2140">
        <v>6.92664138063697</v>
      </c>
      <c r="K2140">
        <v>5.9877715027763498</v>
      </c>
    </row>
    <row r="2141" spans="1:11" x14ac:dyDescent="0.55000000000000004">
      <c r="A2141">
        <v>427.2</v>
      </c>
      <c r="B2141">
        <v>3.2538186017034301</v>
      </c>
      <c r="C2141">
        <v>2.2274153891277702</v>
      </c>
      <c r="D2141">
        <v>2.5012091399418499</v>
      </c>
      <c r="H2141">
        <v>427.2</v>
      </c>
      <c r="I2141">
        <v>7.4156907992096102</v>
      </c>
      <c r="J2141">
        <v>6.8276041299896404</v>
      </c>
      <c r="K2141">
        <v>5.5265815940032699</v>
      </c>
    </row>
    <row r="2142" spans="1:11" x14ac:dyDescent="0.55000000000000004">
      <c r="A2142">
        <v>427.4</v>
      </c>
      <c r="B2142">
        <v>3.0352473044633399</v>
      </c>
      <c r="C2142">
        <v>2.14977283053982</v>
      </c>
      <c r="D2142">
        <v>2.4030439787531801</v>
      </c>
      <c r="H2142">
        <v>427.4</v>
      </c>
      <c r="I2142">
        <v>7.6827727154046599</v>
      </c>
      <c r="J2142">
        <v>7.3058433553653499</v>
      </c>
      <c r="K2142">
        <v>5.8557480093969101</v>
      </c>
    </row>
    <row r="2143" spans="1:11" x14ac:dyDescent="0.55000000000000004">
      <c r="A2143">
        <v>427.6</v>
      </c>
      <c r="B2143">
        <v>3.0627493709514</v>
      </c>
      <c r="C2143">
        <v>2.2866104848581301</v>
      </c>
      <c r="D2143">
        <v>2.4642382807696799</v>
      </c>
      <c r="H2143">
        <v>427.6</v>
      </c>
      <c r="I2143">
        <v>7.6546106516530603</v>
      </c>
      <c r="J2143">
        <v>7.3721824915621701</v>
      </c>
      <c r="K2143">
        <v>5.4232361437288299</v>
      </c>
    </row>
    <row r="2144" spans="1:11" x14ac:dyDescent="0.55000000000000004">
      <c r="A2144">
        <v>427.8</v>
      </c>
      <c r="B2144">
        <v>2.8948107867720698</v>
      </c>
      <c r="C2144">
        <v>2.0587452858338402</v>
      </c>
      <c r="D2144">
        <v>2.4505138855925699</v>
      </c>
      <c r="H2144">
        <v>427.8</v>
      </c>
      <c r="I2144">
        <v>7.8103444842487404</v>
      </c>
      <c r="J2144">
        <v>7.9734495950386899</v>
      </c>
      <c r="K2144">
        <v>5.45954067495747</v>
      </c>
    </row>
    <row r="2145" spans="1:11" x14ac:dyDescent="0.55000000000000004">
      <c r="A2145">
        <v>428</v>
      </c>
      <c r="B2145">
        <v>2.9661973447806398</v>
      </c>
      <c r="C2145">
        <v>2.0443925497967301</v>
      </c>
      <c r="D2145">
        <v>2.2717160760760602</v>
      </c>
      <c r="H2145">
        <v>428</v>
      </c>
      <c r="I2145">
        <v>8.2464845544016896</v>
      </c>
      <c r="J2145">
        <v>7.2648233207170199</v>
      </c>
      <c r="K2145">
        <v>5.5885015555047897</v>
      </c>
    </row>
    <row r="2146" spans="1:11" x14ac:dyDescent="0.55000000000000004">
      <c r="A2146">
        <v>428.2</v>
      </c>
      <c r="B2146">
        <v>2.9404986702150002</v>
      </c>
      <c r="C2146">
        <v>2.20768261921621</v>
      </c>
      <c r="D2146">
        <v>2.3199764207889002</v>
      </c>
      <c r="H2146">
        <v>428.2</v>
      </c>
      <c r="I2146">
        <v>7.8536716098658896</v>
      </c>
      <c r="J2146">
        <v>7.2482318014888101</v>
      </c>
      <c r="K2146">
        <v>6.18333617886372</v>
      </c>
    </row>
    <row r="2147" spans="1:11" x14ac:dyDescent="0.55000000000000004">
      <c r="A2147">
        <v>428.4</v>
      </c>
      <c r="B2147">
        <v>3.0152118623373201</v>
      </c>
      <c r="C2147">
        <v>2.0526161468747701</v>
      </c>
      <c r="D2147">
        <v>2.5099533203181599</v>
      </c>
      <c r="H2147">
        <v>428.4</v>
      </c>
      <c r="I2147">
        <v>7.9419239162896096</v>
      </c>
      <c r="J2147">
        <v>7.4080187901593302</v>
      </c>
      <c r="K2147">
        <v>6.0266407981203898</v>
      </c>
    </row>
    <row r="2148" spans="1:11" x14ac:dyDescent="0.55000000000000004">
      <c r="A2148">
        <v>428.6</v>
      </c>
      <c r="B2148">
        <v>2.95465830709963</v>
      </c>
      <c r="C2148">
        <v>2.4992910848341001</v>
      </c>
      <c r="D2148">
        <v>2.7510048535649401</v>
      </c>
      <c r="H2148">
        <v>428.6</v>
      </c>
      <c r="I2148">
        <v>7.3398521341791998</v>
      </c>
      <c r="J2148">
        <v>7.4407766833874396</v>
      </c>
      <c r="K2148">
        <v>5.6782247195546898</v>
      </c>
    </row>
    <row r="2149" spans="1:11" x14ac:dyDescent="0.55000000000000004">
      <c r="A2149">
        <v>428.8</v>
      </c>
      <c r="B2149">
        <v>2.6776752238184498</v>
      </c>
      <c r="C2149">
        <v>2.3082868044588398</v>
      </c>
      <c r="D2149">
        <v>2.7854889694594598</v>
      </c>
      <c r="H2149">
        <v>428.8</v>
      </c>
      <c r="I2149">
        <v>7.99493157709475</v>
      </c>
      <c r="J2149">
        <v>6.9203912518283204</v>
      </c>
      <c r="K2149">
        <v>5.54607020282186</v>
      </c>
    </row>
    <row r="2150" spans="1:11" x14ac:dyDescent="0.55000000000000004">
      <c r="A2150">
        <v>429</v>
      </c>
      <c r="B2150">
        <v>2.85289451033149</v>
      </c>
      <c r="C2150">
        <v>2.1101457157139398</v>
      </c>
      <c r="D2150">
        <v>2.6476139183206202</v>
      </c>
      <c r="H2150">
        <v>429</v>
      </c>
      <c r="I2150">
        <v>8.2409421499858606</v>
      </c>
      <c r="J2150">
        <v>7.0020221482028697</v>
      </c>
      <c r="K2150">
        <v>5.7906617748162903</v>
      </c>
    </row>
    <row r="2151" spans="1:11" x14ac:dyDescent="0.55000000000000004">
      <c r="A2151">
        <v>429.2</v>
      </c>
      <c r="B2151">
        <v>2.9821936676318099</v>
      </c>
      <c r="C2151">
        <v>2.0328472008673</v>
      </c>
      <c r="D2151">
        <v>2.5228436554096598</v>
      </c>
      <c r="H2151">
        <v>429.2</v>
      </c>
      <c r="I2151">
        <v>9.0564768398080897</v>
      </c>
      <c r="J2151">
        <v>7.2045854649992904</v>
      </c>
      <c r="K2151">
        <v>5.9995008032933699</v>
      </c>
    </row>
    <row r="2152" spans="1:11" x14ac:dyDescent="0.55000000000000004">
      <c r="A2152">
        <v>429.4</v>
      </c>
      <c r="B2152">
        <v>2.7983467653834202</v>
      </c>
      <c r="C2152">
        <v>2.07394933709296</v>
      </c>
      <c r="D2152">
        <v>2.5512089531754998</v>
      </c>
      <c r="H2152">
        <v>429.4</v>
      </c>
      <c r="I2152">
        <v>7.5161447062711204</v>
      </c>
      <c r="J2152">
        <v>5.6250808873807703</v>
      </c>
      <c r="K2152">
        <v>5.6818039833992602</v>
      </c>
    </row>
    <row r="2153" spans="1:11" x14ac:dyDescent="0.55000000000000004">
      <c r="A2153">
        <v>429.6</v>
      </c>
      <c r="B2153">
        <v>2.9024399263352598</v>
      </c>
      <c r="C2153">
        <v>2.3120483063725299</v>
      </c>
      <c r="D2153">
        <v>2.42761183857235</v>
      </c>
      <c r="H2153">
        <v>429.6</v>
      </c>
      <c r="I2153">
        <v>7.7972492655597696</v>
      </c>
      <c r="J2153">
        <v>6.2204552648689404</v>
      </c>
      <c r="K2153">
        <v>6.1047248164988401</v>
      </c>
    </row>
    <row r="2154" spans="1:11" x14ac:dyDescent="0.55000000000000004">
      <c r="A2154">
        <v>429.8</v>
      </c>
      <c r="B2154">
        <v>2.8740200459041598</v>
      </c>
      <c r="C2154">
        <v>1.9546670435892699</v>
      </c>
      <c r="D2154">
        <v>2.5160454856770502</v>
      </c>
      <c r="H2154">
        <v>429.8</v>
      </c>
      <c r="I2154">
        <v>8.9287469403865298</v>
      </c>
      <c r="J2154">
        <v>6.8498162246135097</v>
      </c>
      <c r="K2154">
        <v>6.0875552895071596</v>
      </c>
    </row>
    <row r="2155" spans="1:11" x14ac:dyDescent="0.55000000000000004">
      <c r="A2155">
        <v>430</v>
      </c>
      <c r="B2155">
        <v>2.8549622706591902</v>
      </c>
      <c r="C2155">
        <v>2.2078236814224099</v>
      </c>
      <c r="D2155">
        <v>2.4026994894715998</v>
      </c>
      <c r="H2155">
        <v>430</v>
      </c>
      <c r="I2155">
        <v>7.5329111161059501</v>
      </c>
      <c r="J2155">
        <v>5.59167365583607</v>
      </c>
      <c r="K2155">
        <v>5.608675878723</v>
      </c>
    </row>
    <row r="2156" spans="1:11" x14ac:dyDescent="0.55000000000000004">
      <c r="A2156">
        <v>430.2</v>
      </c>
      <c r="B2156">
        <v>2.7806844651768401</v>
      </c>
      <c r="C2156">
        <v>2.1560022956535798</v>
      </c>
      <c r="D2156">
        <v>2.8620478554391902</v>
      </c>
      <c r="H2156">
        <v>430.2</v>
      </c>
      <c r="I2156">
        <v>7.9476826126677498</v>
      </c>
      <c r="J2156">
        <v>6.5358232060576302</v>
      </c>
      <c r="K2156">
        <v>5.8079638790961301</v>
      </c>
    </row>
    <row r="2157" spans="1:11" x14ac:dyDescent="0.55000000000000004">
      <c r="A2157">
        <v>430.4</v>
      </c>
      <c r="B2157">
        <v>2.8297610245474898</v>
      </c>
      <c r="C2157">
        <v>2.1223978494347602</v>
      </c>
      <c r="D2157">
        <v>2.5471417883435801</v>
      </c>
      <c r="H2157">
        <v>430.4</v>
      </c>
      <c r="I2157">
        <v>7.9220089058886902</v>
      </c>
      <c r="J2157">
        <v>6.5996716972649301</v>
      </c>
      <c r="K2157">
        <v>5.8553277952429896</v>
      </c>
    </row>
    <row r="2158" spans="1:11" x14ac:dyDescent="0.55000000000000004">
      <c r="A2158">
        <v>430.6</v>
      </c>
      <c r="B2158">
        <v>2.7151977249800598</v>
      </c>
      <c r="C2158">
        <v>2.06671780009775</v>
      </c>
      <c r="D2158">
        <v>3.0047045585218202</v>
      </c>
      <c r="H2158">
        <v>430.6</v>
      </c>
      <c r="I2158">
        <v>6.9344337913466001</v>
      </c>
      <c r="J2158">
        <v>5.6417898148899299</v>
      </c>
      <c r="K2158">
        <v>5.8410051796998603</v>
      </c>
    </row>
    <row r="2159" spans="1:11" x14ac:dyDescent="0.55000000000000004">
      <c r="A2159">
        <v>430.8</v>
      </c>
      <c r="B2159">
        <v>2.6932156594051602</v>
      </c>
      <c r="C2159">
        <v>1.82283936511075</v>
      </c>
      <c r="D2159">
        <v>2.62038188737474</v>
      </c>
      <c r="H2159">
        <v>430.8</v>
      </c>
      <c r="I2159">
        <v>7.0504199622447103</v>
      </c>
      <c r="J2159">
        <v>5.5933350905019896</v>
      </c>
      <c r="K2159">
        <v>6.2182247323043098</v>
      </c>
    </row>
    <row r="2160" spans="1:11" x14ac:dyDescent="0.55000000000000004">
      <c r="A2160">
        <v>431</v>
      </c>
      <c r="B2160">
        <v>2.7943625499694802</v>
      </c>
      <c r="C2160">
        <v>2.04622585712195</v>
      </c>
      <c r="D2160">
        <v>2.4224022739725801</v>
      </c>
      <c r="H2160">
        <v>431</v>
      </c>
      <c r="I2160">
        <v>6.67516767662097</v>
      </c>
      <c r="J2160">
        <v>5.8571694332683402</v>
      </c>
      <c r="K2160">
        <v>5.5645909576780701</v>
      </c>
    </row>
    <row r="2161" spans="1:11" x14ac:dyDescent="0.55000000000000004">
      <c r="A2161">
        <v>431.2</v>
      </c>
      <c r="B2161">
        <v>2.8924992308722901</v>
      </c>
      <c r="C2161">
        <v>2.0375797470738202</v>
      </c>
      <c r="D2161">
        <v>2.38314036277171</v>
      </c>
      <c r="H2161">
        <v>431.2</v>
      </c>
      <c r="I2161">
        <v>6.5337342368810702</v>
      </c>
      <c r="J2161">
        <v>5.9996819295232697</v>
      </c>
      <c r="K2161">
        <v>5.5881240512783696</v>
      </c>
    </row>
    <row r="2162" spans="1:11" x14ac:dyDescent="0.55000000000000004">
      <c r="A2162">
        <v>431.4</v>
      </c>
      <c r="B2162">
        <v>2.8339759629880801</v>
      </c>
      <c r="C2162">
        <v>1.9002281775097301</v>
      </c>
      <c r="D2162">
        <v>2.3901919696132601</v>
      </c>
      <c r="H2162">
        <v>431.4</v>
      </c>
      <c r="I2162">
        <v>7.0727293971863903</v>
      </c>
      <c r="J2162">
        <v>6.6086263629072297</v>
      </c>
      <c r="K2162">
        <v>5.9952617192886803</v>
      </c>
    </row>
    <row r="2163" spans="1:11" x14ac:dyDescent="0.55000000000000004">
      <c r="A2163">
        <v>431.6</v>
      </c>
      <c r="B2163">
        <v>2.6277125458003199</v>
      </c>
      <c r="C2163">
        <v>1.8386898733627399</v>
      </c>
      <c r="D2163">
        <v>2.7628345503415601</v>
      </c>
      <c r="H2163">
        <v>431.6</v>
      </c>
      <c r="I2163">
        <v>7.6011862657633804</v>
      </c>
      <c r="J2163">
        <v>7.1190759062040003</v>
      </c>
      <c r="K2163">
        <v>5.9273761993629401</v>
      </c>
    </row>
    <row r="2164" spans="1:11" x14ac:dyDescent="0.55000000000000004">
      <c r="A2164">
        <v>431.8</v>
      </c>
      <c r="B2164">
        <v>2.7285866490289101</v>
      </c>
      <c r="C2164">
        <v>2.0175937483695399</v>
      </c>
      <c r="D2164">
        <v>2.43936580360094</v>
      </c>
      <c r="H2164">
        <v>431.8</v>
      </c>
      <c r="I2164">
        <v>7.8642584405726499</v>
      </c>
      <c r="J2164">
        <v>6.6127726220274301</v>
      </c>
      <c r="K2164">
        <v>6.1075521782677802</v>
      </c>
    </row>
    <row r="2165" spans="1:11" x14ac:dyDescent="0.55000000000000004">
      <c r="A2165">
        <v>432</v>
      </c>
      <c r="B2165">
        <v>2.7816450870554501</v>
      </c>
      <c r="C2165">
        <v>2.0834485040767299</v>
      </c>
      <c r="D2165">
        <v>2.3613207248023098</v>
      </c>
      <c r="H2165">
        <v>432</v>
      </c>
      <c r="I2165">
        <v>7.6162724022781303</v>
      </c>
      <c r="J2165">
        <v>6.4007991805578399</v>
      </c>
      <c r="K2165">
        <v>6.1001319573965302</v>
      </c>
    </row>
    <row r="2166" spans="1:11" x14ac:dyDescent="0.55000000000000004">
      <c r="A2166">
        <v>432.2</v>
      </c>
      <c r="B2166">
        <v>2.6789101071370101</v>
      </c>
      <c r="C2166">
        <v>1.90079666792404</v>
      </c>
      <c r="D2166">
        <v>2.3146641005612598</v>
      </c>
      <c r="H2166">
        <v>432.2</v>
      </c>
      <c r="I2166">
        <v>6.5170010789651798</v>
      </c>
      <c r="J2166">
        <v>6.0384452754016902</v>
      </c>
      <c r="K2166">
        <v>6.3328375655089904</v>
      </c>
    </row>
    <row r="2167" spans="1:11" x14ac:dyDescent="0.55000000000000004">
      <c r="A2167">
        <v>432.4</v>
      </c>
      <c r="B2167">
        <v>2.66194718773759</v>
      </c>
      <c r="C2167">
        <v>2.0770719876574701</v>
      </c>
      <c r="D2167">
        <v>2.76490135247737</v>
      </c>
      <c r="H2167">
        <v>432.4</v>
      </c>
      <c r="I2167">
        <v>6.5819004131358501</v>
      </c>
      <c r="J2167">
        <v>6.3958617951722196</v>
      </c>
      <c r="K2167">
        <v>5.9252727091963697</v>
      </c>
    </row>
    <row r="2168" spans="1:11" x14ac:dyDescent="0.55000000000000004">
      <c r="A2168">
        <v>432.6</v>
      </c>
      <c r="B2168">
        <v>2.6338405229005399</v>
      </c>
      <c r="C2168">
        <v>2.0256295986469</v>
      </c>
      <c r="D2168">
        <v>2.6334023664070498</v>
      </c>
      <c r="H2168">
        <v>432.6</v>
      </c>
      <c r="I2168">
        <v>6.9894143152105697</v>
      </c>
      <c r="J2168">
        <v>6.6285050729160302</v>
      </c>
      <c r="K2168">
        <v>6.02613568293798</v>
      </c>
    </row>
    <row r="2169" spans="1:11" x14ac:dyDescent="0.55000000000000004">
      <c r="A2169">
        <v>432.8</v>
      </c>
      <c r="B2169">
        <v>2.69538210149324</v>
      </c>
      <c r="C2169">
        <v>2.1300496315537001</v>
      </c>
      <c r="D2169">
        <v>2.3617034182954599</v>
      </c>
      <c r="H2169">
        <v>432.8</v>
      </c>
      <c r="I2169">
        <v>7.8973907625131003</v>
      </c>
      <c r="J2169">
        <v>6.0027181759873196</v>
      </c>
      <c r="K2169">
        <v>6.0532604441010598</v>
      </c>
    </row>
    <row r="2170" spans="1:11" x14ac:dyDescent="0.55000000000000004">
      <c r="A2170">
        <v>433</v>
      </c>
      <c r="B2170">
        <v>2.69922912529807</v>
      </c>
      <c r="C2170">
        <v>2.0804150977171698</v>
      </c>
      <c r="D2170">
        <v>2.5927739189665302</v>
      </c>
      <c r="H2170">
        <v>433</v>
      </c>
      <c r="I2170">
        <v>9.1831844129585107</v>
      </c>
      <c r="J2170">
        <v>6.2084219860060301</v>
      </c>
      <c r="K2170">
        <v>6.2013670166360297</v>
      </c>
    </row>
    <row r="2171" spans="1:11" x14ac:dyDescent="0.55000000000000004">
      <c r="A2171">
        <v>433.2</v>
      </c>
      <c r="B2171">
        <v>2.6978363305508801</v>
      </c>
      <c r="C2171">
        <v>2.0831127689448401</v>
      </c>
      <c r="D2171">
        <v>2.4755535185917998</v>
      </c>
      <c r="H2171">
        <v>433.2</v>
      </c>
      <c r="I2171">
        <v>8.9208876882158403</v>
      </c>
      <c r="J2171">
        <v>6.5355542553788704</v>
      </c>
      <c r="K2171">
        <v>5.60204773272193</v>
      </c>
    </row>
    <row r="2172" spans="1:11" x14ac:dyDescent="0.55000000000000004">
      <c r="A2172">
        <v>433.4</v>
      </c>
      <c r="B2172">
        <v>2.8928728578494001</v>
      </c>
      <c r="C2172">
        <v>2.0364319149274901</v>
      </c>
      <c r="D2172">
        <v>2.6100108401924502</v>
      </c>
      <c r="H2172">
        <v>433.4</v>
      </c>
      <c r="I2172">
        <v>9.1319643069943695</v>
      </c>
      <c r="J2172">
        <v>6.1551441207602604</v>
      </c>
      <c r="K2172">
        <v>4.99856769022254</v>
      </c>
    </row>
    <row r="2173" spans="1:11" x14ac:dyDescent="0.55000000000000004">
      <c r="A2173">
        <v>433.6</v>
      </c>
      <c r="B2173">
        <v>2.72556561481175</v>
      </c>
      <c r="C2173">
        <v>1.9950939631115401</v>
      </c>
      <c r="D2173">
        <v>2.7989524249547801</v>
      </c>
      <c r="H2173">
        <v>433.6</v>
      </c>
      <c r="I2173">
        <v>9.1629695927288406</v>
      </c>
      <c r="J2173">
        <v>6.1831446118447104</v>
      </c>
      <c r="K2173">
        <v>5.5894328263070099</v>
      </c>
    </row>
    <row r="2174" spans="1:11" x14ac:dyDescent="0.55000000000000004">
      <c r="A2174">
        <v>433.8</v>
      </c>
      <c r="B2174">
        <v>2.8176445888159298</v>
      </c>
      <c r="C2174">
        <v>1.97696830241243</v>
      </c>
      <c r="D2174">
        <v>2.3000743203669098</v>
      </c>
      <c r="H2174">
        <v>433.8</v>
      </c>
      <c r="I2174">
        <v>8.5714783341421992</v>
      </c>
      <c r="J2174">
        <v>7.0456631078480596</v>
      </c>
      <c r="K2174">
        <v>5.3627998333773101</v>
      </c>
    </row>
    <row r="2175" spans="1:11" x14ac:dyDescent="0.55000000000000004">
      <c r="A2175">
        <v>434</v>
      </c>
      <c r="B2175">
        <v>2.89631726423604</v>
      </c>
      <c r="C2175">
        <v>1.9540901575790199</v>
      </c>
      <c r="D2175">
        <v>2.5338672369920001</v>
      </c>
      <c r="H2175">
        <v>434</v>
      </c>
      <c r="I2175">
        <v>8.9882692737047094</v>
      </c>
      <c r="J2175">
        <v>6.4353533922058501</v>
      </c>
      <c r="K2175">
        <v>5.8827721547277401</v>
      </c>
    </row>
    <row r="2176" spans="1:11" x14ac:dyDescent="0.55000000000000004">
      <c r="A2176">
        <v>434.2</v>
      </c>
      <c r="B2176">
        <v>2.8366716284725699</v>
      </c>
      <c r="C2176">
        <v>1.9519308202749299</v>
      </c>
      <c r="D2176">
        <v>2.5258984472682799</v>
      </c>
      <c r="H2176">
        <v>434.2</v>
      </c>
      <c r="I2176">
        <v>8.3069442541203902</v>
      </c>
      <c r="J2176">
        <v>6.4977071806691598</v>
      </c>
      <c r="K2176">
        <v>5.7323310007531001</v>
      </c>
    </row>
    <row r="2177" spans="1:11" x14ac:dyDescent="0.55000000000000004">
      <c r="A2177">
        <v>434.4</v>
      </c>
      <c r="B2177">
        <v>2.88299158305629</v>
      </c>
      <c r="C2177">
        <v>2.13485528663688</v>
      </c>
      <c r="D2177">
        <v>2.5145961344697199</v>
      </c>
      <c r="H2177">
        <v>434.4</v>
      </c>
      <c r="I2177">
        <v>7.6327778529452797</v>
      </c>
      <c r="J2177">
        <v>6.7730816923618304</v>
      </c>
      <c r="K2177">
        <v>5.4206114821173301</v>
      </c>
    </row>
    <row r="2178" spans="1:11" x14ac:dyDescent="0.55000000000000004">
      <c r="A2178">
        <v>434.6</v>
      </c>
      <c r="B2178">
        <v>2.9969296620935202</v>
      </c>
      <c r="C2178">
        <v>1.9261775243829899</v>
      </c>
      <c r="D2178">
        <v>2.3385592190599702</v>
      </c>
      <c r="H2178">
        <v>434.6</v>
      </c>
      <c r="I2178">
        <v>8.0099688927527808</v>
      </c>
      <c r="J2178">
        <v>6.6079247877561604</v>
      </c>
      <c r="K2178">
        <v>5.6262685598873601</v>
      </c>
    </row>
    <row r="2179" spans="1:11" x14ac:dyDescent="0.55000000000000004">
      <c r="A2179">
        <v>434.8</v>
      </c>
      <c r="B2179">
        <v>2.88571427098453</v>
      </c>
      <c r="C2179">
        <v>1.9498978577663999</v>
      </c>
      <c r="D2179">
        <v>2.5195468893344399</v>
      </c>
      <c r="H2179">
        <v>434.8</v>
      </c>
      <c r="I2179">
        <v>7.26000490574837</v>
      </c>
      <c r="J2179">
        <v>6.5741589988353697</v>
      </c>
      <c r="K2179">
        <v>5.97707961357158</v>
      </c>
    </row>
    <row r="2180" spans="1:11" x14ac:dyDescent="0.55000000000000004">
      <c r="A2180">
        <v>435</v>
      </c>
      <c r="B2180">
        <v>2.7998884426958099</v>
      </c>
      <c r="C2180">
        <v>2.0248618951794102</v>
      </c>
      <c r="D2180">
        <v>2.5191606498416599</v>
      </c>
      <c r="H2180">
        <v>435</v>
      </c>
      <c r="I2180">
        <v>7.2109649003947798</v>
      </c>
      <c r="J2180">
        <v>5.9598033954392697</v>
      </c>
      <c r="K2180">
        <v>5.63222862477385</v>
      </c>
    </row>
    <row r="2181" spans="1:11" x14ac:dyDescent="0.55000000000000004">
      <c r="A2181">
        <v>435.2</v>
      </c>
      <c r="B2181">
        <v>3.0838676542705401</v>
      </c>
      <c r="C2181">
        <v>2.1057997264491899</v>
      </c>
      <c r="D2181">
        <v>2.7621395652589098</v>
      </c>
      <c r="H2181">
        <v>435.2</v>
      </c>
      <c r="I2181">
        <v>7.5181832754224702</v>
      </c>
      <c r="J2181">
        <v>6.47422562088249</v>
      </c>
      <c r="K2181">
        <v>5.9685023331118998</v>
      </c>
    </row>
    <row r="2182" spans="1:11" x14ac:dyDescent="0.55000000000000004">
      <c r="A2182">
        <v>435.4</v>
      </c>
      <c r="B2182">
        <v>2.6376051887907601</v>
      </c>
      <c r="C2182">
        <v>2.13443997629577</v>
      </c>
      <c r="D2182">
        <v>2.24252954250866</v>
      </c>
      <c r="H2182">
        <v>435.4</v>
      </c>
      <c r="I2182">
        <v>6.84205182987386</v>
      </c>
      <c r="J2182">
        <v>5.6669575917814603</v>
      </c>
      <c r="K2182">
        <v>5.6573842466427804</v>
      </c>
    </row>
    <row r="2183" spans="1:11" x14ac:dyDescent="0.55000000000000004">
      <c r="A2183">
        <v>435.6</v>
      </c>
      <c r="B2183">
        <v>2.6218448773918599</v>
      </c>
      <c r="C2183">
        <v>2.2184900518581401</v>
      </c>
      <c r="D2183">
        <v>2.43543754679638</v>
      </c>
      <c r="H2183">
        <v>435.6</v>
      </c>
      <c r="I2183">
        <v>6.6945661727391998</v>
      </c>
      <c r="J2183">
        <v>4.9665085093267098</v>
      </c>
      <c r="K2183">
        <v>5.8632259075481796</v>
      </c>
    </row>
    <row r="2184" spans="1:11" x14ac:dyDescent="0.55000000000000004">
      <c r="A2184">
        <v>435.8</v>
      </c>
      <c r="B2184">
        <v>2.8020041721473699</v>
      </c>
      <c r="C2184">
        <v>2.4857935574434902</v>
      </c>
      <c r="D2184">
        <v>2.55028678314891</v>
      </c>
      <c r="H2184">
        <v>435.8</v>
      </c>
      <c r="I2184">
        <v>7.0793691320194796</v>
      </c>
      <c r="J2184">
        <v>6.1534713577542002</v>
      </c>
      <c r="K2184">
        <v>5.7747963884101701</v>
      </c>
    </row>
    <row r="2185" spans="1:11" x14ac:dyDescent="0.55000000000000004">
      <c r="A2185">
        <v>436</v>
      </c>
      <c r="B2185">
        <v>2.7929104493410399</v>
      </c>
      <c r="C2185">
        <v>2.1660212127923799</v>
      </c>
      <c r="D2185">
        <v>2.6787678533118902</v>
      </c>
      <c r="H2185">
        <v>436</v>
      </c>
      <c r="I2185">
        <v>6.7533744965776199</v>
      </c>
      <c r="J2185">
        <v>6.0877589734237096</v>
      </c>
      <c r="K2185">
        <v>5.8349574219482196</v>
      </c>
    </row>
    <row r="2186" spans="1:11" x14ac:dyDescent="0.55000000000000004">
      <c r="A2186">
        <v>436.2</v>
      </c>
      <c r="B2186">
        <v>2.6262944232293699</v>
      </c>
      <c r="C2186">
        <v>2.1518807712710801</v>
      </c>
      <c r="D2186">
        <v>2.1450254287522501</v>
      </c>
      <c r="H2186">
        <v>436.2</v>
      </c>
      <c r="I2186">
        <v>6.7432161744027699</v>
      </c>
      <c r="J2186">
        <v>5.9207322778180496</v>
      </c>
      <c r="K2186">
        <v>5.6601096761503999</v>
      </c>
    </row>
    <row r="2187" spans="1:11" x14ac:dyDescent="0.55000000000000004">
      <c r="A2187">
        <v>436.4</v>
      </c>
      <c r="B2187">
        <v>3.1202206462511399</v>
      </c>
      <c r="C2187">
        <v>2.0671264588993101</v>
      </c>
      <c r="D2187">
        <v>2.4883141202478498</v>
      </c>
      <c r="H2187">
        <v>436.4</v>
      </c>
      <c r="I2187">
        <v>7.28362532903021</v>
      </c>
      <c r="J2187">
        <v>5.9899110218240601</v>
      </c>
      <c r="K2187">
        <v>5.2218609501954996</v>
      </c>
    </row>
    <row r="2188" spans="1:11" x14ac:dyDescent="0.55000000000000004">
      <c r="A2188">
        <v>436.6</v>
      </c>
      <c r="B2188">
        <v>3.1029417704982198</v>
      </c>
      <c r="C2188">
        <v>2.1189523137797202</v>
      </c>
      <c r="D2188">
        <v>2.5453186361920102</v>
      </c>
      <c r="H2188">
        <v>436.6</v>
      </c>
      <c r="I2188">
        <v>6.6273604177959298</v>
      </c>
      <c r="J2188">
        <v>5.9518774138744499</v>
      </c>
      <c r="K2188">
        <v>5.1175009819994202</v>
      </c>
    </row>
    <row r="2189" spans="1:11" x14ac:dyDescent="0.55000000000000004">
      <c r="A2189">
        <v>436.8</v>
      </c>
      <c r="B2189">
        <v>2.8994250847104799</v>
      </c>
      <c r="C2189">
        <v>2.16404882358932</v>
      </c>
      <c r="D2189">
        <v>2.4794095459621199</v>
      </c>
      <c r="H2189">
        <v>436.8</v>
      </c>
      <c r="I2189">
        <v>6.6578130933943704</v>
      </c>
      <c r="J2189">
        <v>6.1157349680727204</v>
      </c>
      <c r="K2189">
        <v>5.56352110178155</v>
      </c>
    </row>
    <row r="2190" spans="1:11" x14ac:dyDescent="0.55000000000000004">
      <c r="A2190">
        <v>437</v>
      </c>
      <c r="B2190">
        <v>2.9727753808069401</v>
      </c>
      <c r="C2190">
        <v>2.0811168980314001</v>
      </c>
      <c r="D2190">
        <v>2.4638758303280701</v>
      </c>
      <c r="H2190">
        <v>437</v>
      </c>
      <c r="I2190">
        <v>6.9385140653701898</v>
      </c>
      <c r="J2190">
        <v>5.3562224295186303</v>
      </c>
      <c r="K2190">
        <v>5.6214873905922902</v>
      </c>
    </row>
    <row r="2191" spans="1:11" x14ac:dyDescent="0.55000000000000004">
      <c r="A2191">
        <v>437.2</v>
      </c>
      <c r="B2191">
        <v>2.9987927670496299</v>
      </c>
      <c r="C2191">
        <v>2.22812099774539</v>
      </c>
      <c r="D2191">
        <v>2.4213956336057101</v>
      </c>
      <c r="H2191">
        <v>437.2</v>
      </c>
      <c r="I2191">
        <v>7.1008820305102196</v>
      </c>
      <c r="J2191">
        <v>5.7685630016727503</v>
      </c>
      <c r="K2191">
        <v>5.3852019041845098</v>
      </c>
    </row>
    <row r="2192" spans="1:11" x14ac:dyDescent="0.55000000000000004">
      <c r="A2192">
        <v>437.4</v>
      </c>
      <c r="B2192">
        <v>3.1411458394585399</v>
      </c>
      <c r="C2192">
        <v>2.2304555337594101</v>
      </c>
      <c r="D2192">
        <v>2.5519098100629201</v>
      </c>
      <c r="H2192">
        <v>437.4</v>
      </c>
      <c r="I2192">
        <v>6.9798176852053198</v>
      </c>
      <c r="J2192">
        <v>6.2117709370295504</v>
      </c>
      <c r="K2192">
        <v>5.8165270972091401</v>
      </c>
    </row>
    <row r="2193" spans="1:11" x14ac:dyDescent="0.55000000000000004">
      <c r="A2193">
        <v>437.6</v>
      </c>
      <c r="B2193">
        <v>3.1807193365648501</v>
      </c>
      <c r="C2193">
        <v>2.19309171178773</v>
      </c>
      <c r="D2193">
        <v>2.4793596275212302</v>
      </c>
      <c r="H2193">
        <v>437.6</v>
      </c>
      <c r="I2193">
        <v>7.13889143000599</v>
      </c>
      <c r="J2193">
        <v>6.16027649048893</v>
      </c>
      <c r="K2193">
        <v>5.6239763836253598</v>
      </c>
    </row>
    <row r="2194" spans="1:11" x14ac:dyDescent="0.55000000000000004">
      <c r="A2194">
        <v>437.8</v>
      </c>
      <c r="B2194">
        <v>2.9624017059582801</v>
      </c>
      <c r="C2194">
        <v>2.3749122025737801</v>
      </c>
      <c r="D2194">
        <v>2.3965030682300399</v>
      </c>
      <c r="H2194">
        <v>437.8</v>
      </c>
      <c r="I2194">
        <v>6.8325201990306796</v>
      </c>
      <c r="J2194">
        <v>5.8639084410585296</v>
      </c>
      <c r="K2194">
        <v>5.2801411053592897</v>
      </c>
    </row>
    <row r="2195" spans="1:11" x14ac:dyDescent="0.55000000000000004">
      <c r="A2195">
        <v>438</v>
      </c>
      <c r="B2195">
        <v>2.9603383404423198</v>
      </c>
      <c r="C2195">
        <v>2.33478424322074</v>
      </c>
      <c r="D2195">
        <v>2.31764086296619</v>
      </c>
      <c r="H2195">
        <v>438</v>
      </c>
      <c r="I2195">
        <v>7.2598595586616597</v>
      </c>
      <c r="J2195">
        <v>5.8175363824287203</v>
      </c>
      <c r="K2195">
        <v>6.0144352500481997</v>
      </c>
    </row>
    <row r="2196" spans="1:11" x14ac:dyDescent="0.55000000000000004">
      <c r="A2196">
        <v>438.2</v>
      </c>
      <c r="B2196">
        <v>2.8494663205775201</v>
      </c>
      <c r="C2196">
        <v>2.3701301164552802</v>
      </c>
      <c r="D2196">
        <v>2.4992089975103902</v>
      </c>
      <c r="H2196">
        <v>438.2</v>
      </c>
      <c r="I2196">
        <v>6.1167886463654799</v>
      </c>
      <c r="J2196">
        <v>5.6213748340138103</v>
      </c>
      <c r="K2196">
        <v>5.46334024812883</v>
      </c>
    </row>
    <row r="2197" spans="1:11" x14ac:dyDescent="0.55000000000000004">
      <c r="A2197">
        <v>438.4</v>
      </c>
      <c r="B2197">
        <v>3.13504035767461</v>
      </c>
      <c r="C2197">
        <v>2.3584255345943799</v>
      </c>
      <c r="D2197">
        <v>2.4584804948071302</v>
      </c>
      <c r="H2197">
        <v>438.4</v>
      </c>
      <c r="I2197">
        <v>6.8348646455712299</v>
      </c>
      <c r="J2197">
        <v>5.6129740986189702</v>
      </c>
      <c r="K2197">
        <v>5.1924823861288898</v>
      </c>
    </row>
    <row r="2198" spans="1:11" x14ac:dyDescent="0.55000000000000004">
      <c r="A2198">
        <v>438.6</v>
      </c>
      <c r="B2198">
        <v>3.03300011099719</v>
      </c>
      <c r="C2198">
        <v>2.4807641406300398</v>
      </c>
      <c r="D2198">
        <v>2.3344538178462502</v>
      </c>
      <c r="H2198">
        <v>438.6</v>
      </c>
      <c r="I2198">
        <v>7.8298743285815302</v>
      </c>
      <c r="J2198">
        <v>5.8163218043049199</v>
      </c>
      <c r="K2198">
        <v>5.2658217438600197</v>
      </c>
    </row>
    <row r="2199" spans="1:11" x14ac:dyDescent="0.55000000000000004">
      <c r="A2199">
        <v>438.8</v>
      </c>
      <c r="B2199">
        <v>3.0649123365175899</v>
      </c>
      <c r="C2199">
        <v>2.0948550188280901</v>
      </c>
      <c r="D2199">
        <v>2.8621610449360699</v>
      </c>
      <c r="H2199">
        <v>438.8</v>
      </c>
      <c r="I2199">
        <v>7.0990048913883799</v>
      </c>
      <c r="J2199">
        <v>5.79043666912475</v>
      </c>
      <c r="K2199">
        <v>5.3406716528299301</v>
      </c>
    </row>
    <row r="2200" spans="1:11" x14ac:dyDescent="0.55000000000000004">
      <c r="A2200">
        <v>439</v>
      </c>
      <c r="B2200">
        <v>3.0468976031259101</v>
      </c>
      <c r="C2200">
        <v>2.14768715160784</v>
      </c>
      <c r="D2200">
        <v>2.69362644703578</v>
      </c>
      <c r="H2200">
        <v>439</v>
      </c>
      <c r="I2200">
        <v>7.7550056450462499</v>
      </c>
      <c r="J2200">
        <v>5.6847358867008699</v>
      </c>
      <c r="K2200">
        <v>5.8176409889873604</v>
      </c>
    </row>
    <row r="2201" spans="1:11" x14ac:dyDescent="0.55000000000000004">
      <c r="A2201">
        <v>439.2</v>
      </c>
      <c r="B2201">
        <v>3.1399808294965101</v>
      </c>
      <c r="C2201">
        <v>2.1695786732520399</v>
      </c>
      <c r="D2201">
        <v>2.5975292083269799</v>
      </c>
      <c r="H2201">
        <v>439.2</v>
      </c>
      <c r="I2201">
        <v>8.0612388168328</v>
      </c>
      <c r="J2201">
        <v>5.9903123900223401</v>
      </c>
      <c r="K2201">
        <v>5.4353381532432401</v>
      </c>
    </row>
    <row r="2202" spans="1:11" x14ac:dyDescent="0.55000000000000004">
      <c r="A2202">
        <v>439.4</v>
      </c>
      <c r="B2202">
        <v>2.7973841993713902</v>
      </c>
      <c r="C2202">
        <v>2.0741928066139499</v>
      </c>
      <c r="D2202">
        <v>2.3622996487605601</v>
      </c>
      <c r="H2202">
        <v>439.4</v>
      </c>
      <c r="I2202">
        <v>6.6208078544038198</v>
      </c>
      <c r="J2202">
        <v>5.51483196588691</v>
      </c>
      <c r="K2202">
        <v>5.3523834307577598</v>
      </c>
    </row>
    <row r="2203" spans="1:11" x14ac:dyDescent="0.55000000000000004">
      <c r="A2203">
        <v>439.6</v>
      </c>
      <c r="B2203">
        <v>3.21799509581398</v>
      </c>
      <c r="C2203">
        <v>2.1646487871297699</v>
      </c>
      <c r="D2203">
        <v>2.5535190572681099</v>
      </c>
      <c r="H2203">
        <v>439.6</v>
      </c>
      <c r="I2203">
        <v>6.5153620607999203</v>
      </c>
      <c r="J2203">
        <v>5.0223324137016601</v>
      </c>
      <c r="K2203">
        <v>5.5157012984974099</v>
      </c>
    </row>
    <row r="2204" spans="1:11" x14ac:dyDescent="0.55000000000000004">
      <c r="A2204">
        <v>439.8</v>
      </c>
      <c r="B2204">
        <v>3.2158907041848801</v>
      </c>
      <c r="C2204">
        <v>2.0313880535031199</v>
      </c>
      <c r="D2204">
        <v>2.5295472928335001</v>
      </c>
      <c r="H2204">
        <v>439.8</v>
      </c>
      <c r="I2204">
        <v>6.5395482648374204</v>
      </c>
      <c r="J2204">
        <v>6.3054830852877499</v>
      </c>
      <c r="K2204">
        <v>5.4582664732793402</v>
      </c>
    </row>
    <row r="2205" spans="1:11" x14ac:dyDescent="0.55000000000000004">
      <c r="A2205">
        <v>440</v>
      </c>
      <c r="B2205">
        <v>2.9239283027256802</v>
      </c>
      <c r="C2205">
        <v>2.0042862409687801</v>
      </c>
      <c r="D2205">
        <v>2.5400477518481801</v>
      </c>
      <c r="H2205">
        <v>440</v>
      </c>
      <c r="I2205">
        <v>6.1612039495482298</v>
      </c>
      <c r="J2205">
        <v>6.83684913426739</v>
      </c>
      <c r="K2205">
        <v>5.90492280281034</v>
      </c>
    </row>
    <row r="2206" spans="1:11" x14ac:dyDescent="0.55000000000000004">
      <c r="A2206">
        <v>440.2</v>
      </c>
      <c r="B2206">
        <v>3.1584052588467002</v>
      </c>
      <c r="C2206">
        <v>1.9959950265814399</v>
      </c>
      <c r="D2206">
        <v>2.4035823855949898</v>
      </c>
      <c r="H2206">
        <v>440.2</v>
      </c>
      <c r="I2206">
        <v>6.5955758736616197</v>
      </c>
      <c r="J2206">
        <v>6.2226401649792296</v>
      </c>
      <c r="K2206">
        <v>5.4918324448097797</v>
      </c>
    </row>
    <row r="2207" spans="1:11" x14ac:dyDescent="0.55000000000000004">
      <c r="A2207">
        <v>440.4</v>
      </c>
      <c r="B2207">
        <v>3.2348297552287599</v>
      </c>
      <c r="C2207">
        <v>2.0529897851554599</v>
      </c>
      <c r="D2207">
        <v>2.5243998419246201</v>
      </c>
      <c r="H2207">
        <v>440.4</v>
      </c>
      <c r="I2207">
        <v>6.3741297352902597</v>
      </c>
      <c r="J2207">
        <v>6.5559613620690902</v>
      </c>
      <c r="K2207">
        <v>5.3189150808922898</v>
      </c>
    </row>
    <row r="2208" spans="1:11" x14ac:dyDescent="0.55000000000000004">
      <c r="A2208">
        <v>440.6</v>
      </c>
      <c r="B2208">
        <v>3.0624805047857202</v>
      </c>
      <c r="C2208">
        <v>1.9473510518553701</v>
      </c>
      <c r="D2208">
        <v>2.5538305175870701</v>
      </c>
      <c r="H2208">
        <v>440.6</v>
      </c>
      <c r="I2208">
        <v>6.0272973679415403</v>
      </c>
      <c r="J2208">
        <v>6.2062839920807598</v>
      </c>
      <c r="K2208">
        <v>5.6922404390073398</v>
      </c>
    </row>
    <row r="2209" spans="1:11" x14ac:dyDescent="0.55000000000000004">
      <c r="A2209">
        <v>440.8</v>
      </c>
      <c r="B2209">
        <v>3.1224859448752902</v>
      </c>
      <c r="C2209">
        <v>2.0305146542192198</v>
      </c>
      <c r="D2209">
        <v>2.5866902235450802</v>
      </c>
      <c r="H2209">
        <v>440.8</v>
      </c>
      <c r="I2209">
        <v>6.2641180663269802</v>
      </c>
      <c r="J2209">
        <v>6.3944009041445398</v>
      </c>
      <c r="K2209">
        <v>5.5203348379264101</v>
      </c>
    </row>
    <row r="2210" spans="1:11" x14ac:dyDescent="0.55000000000000004">
      <c r="A2210">
        <v>441</v>
      </c>
      <c r="B2210">
        <v>3.0270983509592901</v>
      </c>
      <c r="C2210">
        <v>1.8916461150785899</v>
      </c>
      <c r="D2210">
        <v>2.3808185504767301</v>
      </c>
      <c r="H2210">
        <v>441</v>
      </c>
      <c r="I2210">
        <v>6.1663757488047697</v>
      </c>
      <c r="J2210">
        <v>5.9948020374990003</v>
      </c>
      <c r="K2210">
        <v>5.8070844925100502</v>
      </c>
    </row>
    <row r="2211" spans="1:11" x14ac:dyDescent="0.55000000000000004">
      <c r="A2211">
        <v>441.2</v>
      </c>
      <c r="B2211">
        <v>3.05736207663471</v>
      </c>
      <c r="C2211">
        <v>1.9133478686676799</v>
      </c>
      <c r="D2211">
        <v>2.3738065454106998</v>
      </c>
      <c r="H2211">
        <v>441.2</v>
      </c>
      <c r="I2211">
        <v>6.8610293766769903</v>
      </c>
      <c r="J2211">
        <v>6.4686221050436501</v>
      </c>
      <c r="K2211">
        <v>5.7226793806287297</v>
      </c>
    </row>
    <row r="2212" spans="1:11" x14ac:dyDescent="0.55000000000000004">
      <c r="A2212">
        <v>441.4</v>
      </c>
      <c r="B2212">
        <v>2.9940564316506801</v>
      </c>
      <c r="C2212">
        <v>1.98435507375808</v>
      </c>
      <c r="D2212">
        <v>2.5492036026215801</v>
      </c>
      <c r="H2212">
        <v>441.4</v>
      </c>
      <c r="I2212">
        <v>8.1330247133733398</v>
      </c>
      <c r="J2212">
        <v>5.8895045736424301</v>
      </c>
      <c r="K2212">
        <v>5.7144885717085199</v>
      </c>
    </row>
    <row r="2213" spans="1:11" x14ac:dyDescent="0.55000000000000004">
      <c r="A2213">
        <v>441.6</v>
      </c>
      <c r="B2213">
        <v>2.86706597637412</v>
      </c>
      <c r="C2213">
        <v>1.93657143650585</v>
      </c>
      <c r="D2213">
        <v>2.6448524680735401</v>
      </c>
      <c r="H2213">
        <v>441.6</v>
      </c>
      <c r="I2213">
        <v>7.89817297182754</v>
      </c>
      <c r="J2213">
        <v>6.3881354929615997</v>
      </c>
      <c r="K2213">
        <v>5.8111301689470602</v>
      </c>
    </row>
    <row r="2214" spans="1:11" x14ac:dyDescent="0.55000000000000004">
      <c r="A2214">
        <v>441.8</v>
      </c>
      <c r="B2214">
        <v>2.8460170821215698</v>
      </c>
      <c r="C2214">
        <v>1.94180757130002</v>
      </c>
      <c r="D2214">
        <v>2.66307621330601</v>
      </c>
      <c r="H2214">
        <v>441.8</v>
      </c>
      <c r="I2214">
        <v>7.8984711700957702</v>
      </c>
      <c r="J2214">
        <v>6.6733484034478598</v>
      </c>
      <c r="K2214">
        <v>6.40989821400483</v>
      </c>
    </row>
    <row r="2215" spans="1:11" x14ac:dyDescent="0.55000000000000004">
      <c r="A2215">
        <v>442</v>
      </c>
      <c r="B2215">
        <v>2.87074386328631</v>
      </c>
      <c r="C2215">
        <v>1.8396186113503601</v>
      </c>
      <c r="D2215">
        <v>2.5070821809861301</v>
      </c>
      <c r="H2215">
        <v>442</v>
      </c>
      <c r="I2215">
        <v>7.8254055802676401</v>
      </c>
      <c r="J2215">
        <v>6.6192825366270798</v>
      </c>
      <c r="K2215">
        <v>5.4613551315655497</v>
      </c>
    </row>
    <row r="2216" spans="1:11" x14ac:dyDescent="0.55000000000000004">
      <c r="A2216">
        <v>442.2</v>
      </c>
      <c r="B2216">
        <v>2.8705583768743201</v>
      </c>
      <c r="C2216">
        <v>2.0525751505914802</v>
      </c>
      <c r="D2216">
        <v>2.3730543061386098</v>
      </c>
      <c r="H2216">
        <v>442.2</v>
      </c>
      <c r="I2216">
        <v>7.6636400182220399</v>
      </c>
      <c r="J2216">
        <v>5.97141412310308</v>
      </c>
      <c r="K2216">
        <v>5.5176011911188301</v>
      </c>
    </row>
    <row r="2217" spans="1:11" x14ac:dyDescent="0.55000000000000004">
      <c r="A2217">
        <v>442.4</v>
      </c>
      <c r="B2217">
        <v>2.9173586627247001</v>
      </c>
      <c r="C2217">
        <v>1.8656952269912199</v>
      </c>
      <c r="D2217">
        <v>2.5073366585445802</v>
      </c>
      <c r="H2217">
        <v>442.4</v>
      </c>
      <c r="I2217">
        <v>7.7086269938718299</v>
      </c>
      <c r="J2217">
        <v>5.7280995378606603</v>
      </c>
      <c r="K2217">
        <v>5.8962905493462099</v>
      </c>
    </row>
    <row r="2218" spans="1:11" x14ac:dyDescent="0.55000000000000004">
      <c r="A2218">
        <v>442.6</v>
      </c>
      <c r="B2218">
        <v>3.0507451305579898</v>
      </c>
      <c r="C2218">
        <v>1.9760885502425101</v>
      </c>
      <c r="D2218">
        <v>2.49989813447075</v>
      </c>
      <c r="H2218">
        <v>442.6</v>
      </c>
      <c r="I2218">
        <v>7.7088919458038196</v>
      </c>
      <c r="J2218">
        <v>7.1760765293520601</v>
      </c>
      <c r="K2218">
        <v>5.5756462483517097</v>
      </c>
    </row>
    <row r="2219" spans="1:11" x14ac:dyDescent="0.55000000000000004">
      <c r="A2219">
        <v>442.8</v>
      </c>
      <c r="B2219">
        <v>3.0116372879875701</v>
      </c>
      <c r="C2219">
        <v>2.2848195840887202</v>
      </c>
      <c r="D2219">
        <v>2.4124434430270401</v>
      </c>
      <c r="H2219">
        <v>442.8</v>
      </c>
      <c r="I2219">
        <v>7.7876994794665597</v>
      </c>
      <c r="J2219">
        <v>6.73631255237978</v>
      </c>
      <c r="K2219">
        <v>5.5631777893544196</v>
      </c>
    </row>
    <row r="2220" spans="1:11" x14ac:dyDescent="0.55000000000000004">
      <c r="A2220">
        <v>443</v>
      </c>
      <c r="B2220">
        <v>3.0421189293722901</v>
      </c>
      <c r="C2220">
        <v>2.1335335269507798</v>
      </c>
      <c r="D2220">
        <v>2.4248235665034499</v>
      </c>
      <c r="H2220">
        <v>443</v>
      </c>
      <c r="I2220">
        <v>8.3118237871809697</v>
      </c>
      <c r="J2220">
        <v>6.1133228755062099</v>
      </c>
      <c r="K2220">
        <v>6.3274297242401598</v>
      </c>
    </row>
    <row r="2221" spans="1:11" x14ac:dyDescent="0.55000000000000004">
      <c r="A2221">
        <v>443.2</v>
      </c>
      <c r="B2221">
        <v>3.1737745850608099</v>
      </c>
      <c r="C2221">
        <v>1.80573714763078</v>
      </c>
      <c r="D2221">
        <v>2.7591812511969702</v>
      </c>
      <c r="H2221">
        <v>443.2</v>
      </c>
      <c r="I2221">
        <v>6.6441568988405297</v>
      </c>
      <c r="J2221">
        <v>5.9877044511798703</v>
      </c>
      <c r="K2221">
        <v>6.5037784674857901</v>
      </c>
    </row>
    <row r="2222" spans="1:11" x14ac:dyDescent="0.55000000000000004">
      <c r="A2222">
        <v>443.4</v>
      </c>
      <c r="B2222">
        <v>3.1275753297994</v>
      </c>
      <c r="C2222">
        <v>2.0551333990821599</v>
      </c>
      <c r="D2222">
        <v>2.5014480459984898</v>
      </c>
      <c r="H2222">
        <v>443.4</v>
      </c>
      <c r="I2222">
        <v>6.6348090569387699</v>
      </c>
      <c r="J2222">
        <v>6.1981000644136497</v>
      </c>
      <c r="K2222">
        <v>5.9181428551762201</v>
      </c>
    </row>
    <row r="2223" spans="1:11" x14ac:dyDescent="0.55000000000000004">
      <c r="A2223">
        <v>443.6</v>
      </c>
      <c r="B2223">
        <v>3.2138148901594001</v>
      </c>
      <c r="C2223">
        <v>1.9746786476828799</v>
      </c>
      <c r="D2223">
        <v>2.24075840905124</v>
      </c>
      <c r="H2223">
        <v>443.6</v>
      </c>
      <c r="I2223">
        <v>6.9350647260148399</v>
      </c>
      <c r="J2223">
        <v>7.0072240281044698</v>
      </c>
      <c r="K2223">
        <v>5.8561497229616899</v>
      </c>
    </row>
    <row r="2224" spans="1:11" x14ac:dyDescent="0.55000000000000004">
      <c r="A2224">
        <v>443.8</v>
      </c>
      <c r="B2224">
        <v>3.0928455612051202</v>
      </c>
      <c r="C2224">
        <v>1.9351726870519099</v>
      </c>
      <c r="D2224">
        <v>2.5675051355977798</v>
      </c>
      <c r="H2224">
        <v>443.8</v>
      </c>
      <c r="I2224">
        <v>6.8560341650540497</v>
      </c>
      <c r="J2224">
        <v>6.1632676565598201</v>
      </c>
      <c r="K2224">
        <v>5.9252706487424804</v>
      </c>
    </row>
    <row r="2225" spans="1:11" x14ac:dyDescent="0.55000000000000004">
      <c r="A2225">
        <v>444</v>
      </c>
      <c r="B2225">
        <v>3.0471387753596701</v>
      </c>
      <c r="C2225">
        <v>2.24357275438213</v>
      </c>
      <c r="D2225">
        <v>2.4193388196866201</v>
      </c>
      <c r="H2225">
        <v>444</v>
      </c>
      <c r="I2225">
        <v>7.6175466711272204</v>
      </c>
      <c r="J2225">
        <v>5.7661736674397597</v>
      </c>
      <c r="K2225">
        <v>6.0630744133433696</v>
      </c>
    </row>
    <row r="2226" spans="1:11" x14ac:dyDescent="0.55000000000000004">
      <c r="A2226">
        <v>444.2</v>
      </c>
      <c r="B2226">
        <v>3.3282498418117701</v>
      </c>
      <c r="C2226">
        <v>2.1676571983938402</v>
      </c>
      <c r="D2226">
        <v>2.2548745799244299</v>
      </c>
      <c r="H2226">
        <v>444.2</v>
      </c>
      <c r="I2226">
        <v>8.1742271698835491</v>
      </c>
      <c r="J2226">
        <v>4.6899715085646996</v>
      </c>
      <c r="K2226">
        <v>6.1591924395035003</v>
      </c>
    </row>
    <row r="2227" spans="1:11" x14ac:dyDescent="0.55000000000000004">
      <c r="A2227">
        <v>444.4</v>
      </c>
      <c r="B2227">
        <v>3.2888337306065401</v>
      </c>
      <c r="C2227">
        <v>2.0460985995191998</v>
      </c>
      <c r="D2227">
        <v>2.3575875736044898</v>
      </c>
      <c r="H2227">
        <v>444.4</v>
      </c>
      <c r="I2227">
        <v>7.2216405545942397</v>
      </c>
      <c r="J2227">
        <v>5.4746337123356801</v>
      </c>
      <c r="K2227">
        <v>5.7632066634705303</v>
      </c>
    </row>
    <row r="2228" spans="1:11" x14ac:dyDescent="0.55000000000000004">
      <c r="A2228">
        <v>444.6</v>
      </c>
      <c r="B2228">
        <v>3.26232995588652</v>
      </c>
      <c r="C2228">
        <v>2.0082521842497401</v>
      </c>
      <c r="D2228">
        <v>2.4290978711779299</v>
      </c>
      <c r="H2228">
        <v>444.6</v>
      </c>
      <c r="I2228">
        <v>7.2975125293913896</v>
      </c>
      <c r="J2228">
        <v>5.7646636580104396</v>
      </c>
      <c r="K2228">
        <v>5.9629023074933096</v>
      </c>
    </row>
    <row r="2229" spans="1:11" x14ac:dyDescent="0.55000000000000004">
      <c r="A2229">
        <v>444.8</v>
      </c>
      <c r="B2229">
        <v>3.09001003623922</v>
      </c>
      <c r="C2229">
        <v>2.22466074896517</v>
      </c>
      <c r="D2229">
        <v>2.4018351324948699</v>
      </c>
      <c r="H2229">
        <v>444.8</v>
      </c>
      <c r="I2229">
        <v>6.4457485378103296</v>
      </c>
      <c r="J2229">
        <v>6.4571568077054797</v>
      </c>
      <c r="K2229">
        <v>5.8329446659065596</v>
      </c>
    </row>
    <row r="2230" spans="1:11" x14ac:dyDescent="0.55000000000000004">
      <c r="A2230">
        <v>445</v>
      </c>
      <c r="B2230">
        <v>3.1314463183314301</v>
      </c>
      <c r="C2230">
        <v>2.1829110693835001</v>
      </c>
      <c r="D2230">
        <v>2.31529699502796</v>
      </c>
      <c r="H2230">
        <v>445</v>
      </c>
      <c r="I2230">
        <v>6.6213514247740299</v>
      </c>
      <c r="J2230">
        <v>6.7154741789716104</v>
      </c>
      <c r="K2230">
        <v>5.6474420151649802</v>
      </c>
    </row>
    <row r="2231" spans="1:11" x14ac:dyDescent="0.55000000000000004">
      <c r="A2231">
        <v>445.2</v>
      </c>
      <c r="B2231">
        <v>3.4347168096683598</v>
      </c>
      <c r="C2231">
        <v>2.2424883352163998</v>
      </c>
      <c r="D2231">
        <v>2.2216262518498899</v>
      </c>
      <c r="H2231">
        <v>445.2</v>
      </c>
      <c r="I2231">
        <v>6.3580480915444202</v>
      </c>
      <c r="J2231">
        <v>7.0649258047171699</v>
      </c>
      <c r="K2231">
        <v>6.04985449070527</v>
      </c>
    </row>
    <row r="2232" spans="1:11" x14ac:dyDescent="0.55000000000000004">
      <c r="A2232">
        <v>445.4</v>
      </c>
      <c r="B2232">
        <v>3.2715758928874998</v>
      </c>
      <c r="C2232">
        <v>2.1096249985631501</v>
      </c>
      <c r="D2232">
        <v>2.7700240221807899</v>
      </c>
      <c r="H2232">
        <v>445.4</v>
      </c>
      <c r="I2232">
        <v>6.4237997359921097</v>
      </c>
      <c r="J2232">
        <v>6.5173230378760998</v>
      </c>
      <c r="K2232">
        <v>5.7203736927591802</v>
      </c>
    </row>
    <row r="2233" spans="1:11" x14ac:dyDescent="0.55000000000000004">
      <c r="A2233">
        <v>445.6</v>
      </c>
      <c r="B2233">
        <v>3.4680381328592498</v>
      </c>
      <c r="C2233">
        <v>2.2008616117172402</v>
      </c>
      <c r="D2233">
        <v>2.50912645108391</v>
      </c>
      <c r="H2233">
        <v>445.6</v>
      </c>
      <c r="I2233">
        <v>5.9094659177436402</v>
      </c>
      <c r="J2233">
        <v>6.4044431624716402</v>
      </c>
      <c r="K2233">
        <v>5.9221532469067899</v>
      </c>
    </row>
    <row r="2234" spans="1:11" x14ac:dyDescent="0.55000000000000004">
      <c r="A2234">
        <v>445.8</v>
      </c>
      <c r="B2234">
        <v>3.2346478751650598</v>
      </c>
      <c r="C2234">
        <v>2.1176365018034802</v>
      </c>
      <c r="D2234">
        <v>2.3234530754553302</v>
      </c>
      <c r="H2234">
        <v>445.8</v>
      </c>
      <c r="I2234">
        <v>5.8444656990753296</v>
      </c>
      <c r="J2234">
        <v>5.8660480729429798</v>
      </c>
      <c r="K2234">
        <v>5.63111717253049</v>
      </c>
    </row>
    <row r="2235" spans="1:11" x14ac:dyDescent="0.55000000000000004">
      <c r="A2235">
        <v>446</v>
      </c>
      <c r="B2235">
        <v>3.1438852624677098</v>
      </c>
      <c r="C2235">
        <v>2.0254928917461998</v>
      </c>
      <c r="D2235">
        <v>2.3392797396397902</v>
      </c>
      <c r="H2235">
        <v>446</v>
      </c>
      <c r="I2235">
        <v>5.88273185755168</v>
      </c>
      <c r="J2235">
        <v>5.5988274076589004</v>
      </c>
      <c r="K2235">
        <v>5.3843111939752299</v>
      </c>
    </row>
    <row r="2236" spans="1:11" x14ac:dyDescent="0.55000000000000004">
      <c r="A2236">
        <v>446.2</v>
      </c>
      <c r="B2236">
        <v>3.2053008264480201</v>
      </c>
      <c r="C2236">
        <v>1.8455703811548501</v>
      </c>
      <c r="D2236">
        <v>2.41448297772145</v>
      </c>
      <c r="H2236">
        <v>446.2</v>
      </c>
      <c r="I2236">
        <v>5.7884322808897899</v>
      </c>
      <c r="J2236">
        <v>6.2451267846165797</v>
      </c>
      <c r="K2236">
        <v>5.9537357836446096</v>
      </c>
    </row>
    <row r="2237" spans="1:11" x14ac:dyDescent="0.55000000000000004">
      <c r="A2237">
        <v>446.4</v>
      </c>
      <c r="B2237">
        <v>3.1670335557787701</v>
      </c>
      <c r="C2237">
        <v>1.85523995839349</v>
      </c>
      <c r="D2237">
        <v>2.2000211116424602</v>
      </c>
      <c r="H2237">
        <v>446.4</v>
      </c>
      <c r="I2237">
        <v>5.7290218433596998</v>
      </c>
      <c r="J2237">
        <v>7.3241087165113896</v>
      </c>
      <c r="K2237">
        <v>5.8061736285087999</v>
      </c>
    </row>
    <row r="2238" spans="1:11" x14ac:dyDescent="0.55000000000000004">
      <c r="A2238">
        <v>446.6</v>
      </c>
      <c r="B2238">
        <v>3.0087638413072901</v>
      </c>
      <c r="C2238">
        <v>1.94461140519122</v>
      </c>
      <c r="D2238">
        <v>2.3962900747975699</v>
      </c>
      <c r="H2238">
        <v>446.6</v>
      </c>
      <c r="I2238">
        <v>5.8244797279298703</v>
      </c>
      <c r="J2238">
        <v>7.4140955067940402</v>
      </c>
      <c r="K2238">
        <v>5.9001720977278502</v>
      </c>
    </row>
    <row r="2239" spans="1:11" x14ac:dyDescent="0.55000000000000004">
      <c r="A2239">
        <v>446.8</v>
      </c>
      <c r="B2239">
        <v>3.20786580218273</v>
      </c>
      <c r="C2239">
        <v>2.0952073882083999</v>
      </c>
      <c r="D2239">
        <v>2.2354211965144599</v>
      </c>
      <c r="H2239">
        <v>446.8</v>
      </c>
      <c r="I2239">
        <v>5.9026207568305598</v>
      </c>
      <c r="J2239">
        <v>6.46193888592948</v>
      </c>
      <c r="K2239">
        <v>5.5093187104836003</v>
      </c>
    </row>
    <row r="2240" spans="1:11" x14ac:dyDescent="0.55000000000000004">
      <c r="A2240">
        <v>447</v>
      </c>
      <c r="B2240">
        <v>3.1573954064003602</v>
      </c>
      <c r="C2240">
        <v>2.2702697902667599</v>
      </c>
      <c r="D2240">
        <v>2.40479169186231</v>
      </c>
      <c r="H2240">
        <v>447</v>
      </c>
      <c r="I2240">
        <v>5.5917235015437798</v>
      </c>
      <c r="J2240">
        <v>5.7470660937446398</v>
      </c>
      <c r="K2240">
        <v>5.45778956940483</v>
      </c>
    </row>
    <row r="2241" spans="1:11" x14ac:dyDescent="0.55000000000000004">
      <c r="A2241">
        <v>447.2</v>
      </c>
      <c r="B2241">
        <v>3.1401723714304501</v>
      </c>
      <c r="C2241">
        <v>2.07135955091027</v>
      </c>
      <c r="D2241">
        <v>2.2045443632713302</v>
      </c>
      <c r="H2241">
        <v>447.2</v>
      </c>
      <c r="I2241">
        <v>5.8125804481923398</v>
      </c>
      <c r="J2241">
        <v>6.7862541731574799</v>
      </c>
      <c r="K2241">
        <v>5.5305313039399202</v>
      </c>
    </row>
    <row r="2242" spans="1:11" x14ac:dyDescent="0.55000000000000004">
      <c r="A2242">
        <v>447.4</v>
      </c>
      <c r="B2242">
        <v>3.0639114173292801</v>
      </c>
      <c r="C2242">
        <v>2.16627651313404</v>
      </c>
      <c r="D2242">
        <v>2.2734173886466098</v>
      </c>
      <c r="H2242">
        <v>447.4</v>
      </c>
      <c r="I2242">
        <v>6.3152489106632004</v>
      </c>
      <c r="J2242">
        <v>5.9630274018070999</v>
      </c>
      <c r="K2242">
        <v>5.68166653081364</v>
      </c>
    </row>
    <row r="2243" spans="1:11" x14ac:dyDescent="0.55000000000000004">
      <c r="A2243">
        <v>447.6</v>
      </c>
      <c r="B2243">
        <v>2.8145447184991301</v>
      </c>
      <c r="C2243">
        <v>2.0602280428796602</v>
      </c>
      <c r="D2243">
        <v>2.32693667333989</v>
      </c>
      <c r="H2243">
        <v>447.6</v>
      </c>
      <c r="I2243">
        <v>7.0595402503430904</v>
      </c>
      <c r="J2243">
        <v>5.7548891986676196</v>
      </c>
      <c r="K2243">
        <v>5.5600010944090501</v>
      </c>
    </row>
    <row r="2244" spans="1:11" x14ac:dyDescent="0.55000000000000004">
      <c r="A2244">
        <v>447.8</v>
      </c>
      <c r="B2244">
        <v>3.1957159810840299</v>
      </c>
      <c r="C2244">
        <v>2.1524153639540202</v>
      </c>
      <c r="D2244">
        <v>2.15483723888955</v>
      </c>
      <c r="H2244">
        <v>447.8</v>
      </c>
      <c r="I2244">
        <v>6.1479758633777504</v>
      </c>
      <c r="J2244">
        <v>5.5907226655222502</v>
      </c>
      <c r="K2244">
        <v>5.2949332697139004</v>
      </c>
    </row>
    <row r="2245" spans="1:11" x14ac:dyDescent="0.55000000000000004">
      <c r="A2245">
        <v>448</v>
      </c>
      <c r="B2245">
        <v>3.0922348848944101</v>
      </c>
      <c r="C2245">
        <v>2.2471675337961701</v>
      </c>
      <c r="D2245">
        <v>2.2606623418577301</v>
      </c>
      <c r="H2245">
        <v>448</v>
      </c>
      <c r="I2245">
        <v>6.5174341614717797</v>
      </c>
      <c r="J2245">
        <v>5.5744006228225098</v>
      </c>
      <c r="K2245">
        <v>5.8429937995018504</v>
      </c>
    </row>
    <row r="2246" spans="1:11" x14ac:dyDescent="0.55000000000000004">
      <c r="A2246">
        <v>448.2</v>
      </c>
      <c r="B2246">
        <v>3.1682383107921401</v>
      </c>
      <c r="C2246">
        <v>2.0574019587364298</v>
      </c>
      <c r="D2246">
        <v>2.5401814826798002</v>
      </c>
      <c r="H2246">
        <v>448.2</v>
      </c>
      <c r="I2246">
        <v>6.2191693708640496</v>
      </c>
      <c r="J2246">
        <v>5.6581090186157903</v>
      </c>
      <c r="K2246">
        <v>5.9732776473808604</v>
      </c>
    </row>
    <row r="2247" spans="1:11" x14ac:dyDescent="0.55000000000000004">
      <c r="A2247">
        <v>448.4</v>
      </c>
      <c r="B2247">
        <v>3.2039037985243501</v>
      </c>
      <c r="C2247">
        <v>2.01925426896294</v>
      </c>
      <c r="D2247">
        <v>2.2898083284167798</v>
      </c>
      <c r="H2247">
        <v>448.4</v>
      </c>
      <c r="I2247">
        <v>6.7837832128697801</v>
      </c>
      <c r="J2247">
        <v>6.2726457938235596</v>
      </c>
      <c r="K2247">
        <v>5.5307697210733497</v>
      </c>
    </row>
    <row r="2248" spans="1:11" x14ac:dyDescent="0.55000000000000004">
      <c r="A2248">
        <v>448.6</v>
      </c>
      <c r="B2248">
        <v>3.2509707744728602</v>
      </c>
      <c r="C2248">
        <v>2.07074943207988</v>
      </c>
      <c r="D2248">
        <v>2.4048559079762302</v>
      </c>
      <c r="H2248">
        <v>448.6</v>
      </c>
      <c r="I2248">
        <v>6.6663711297246797</v>
      </c>
      <c r="J2248">
        <v>6.4048584442837804</v>
      </c>
      <c r="K2248">
        <v>5.8602897928692403</v>
      </c>
    </row>
    <row r="2249" spans="1:11" x14ac:dyDescent="0.55000000000000004">
      <c r="A2249">
        <v>448.8</v>
      </c>
      <c r="B2249">
        <v>2.9375232509643801</v>
      </c>
      <c r="C2249">
        <v>2.0494262312671099</v>
      </c>
      <c r="D2249">
        <v>2.2146632527993502</v>
      </c>
      <c r="H2249">
        <v>448.8</v>
      </c>
      <c r="I2249">
        <v>6.4007074363841303</v>
      </c>
      <c r="J2249">
        <v>6.3806612964406897</v>
      </c>
      <c r="K2249">
        <v>5.6932459557704602</v>
      </c>
    </row>
    <row r="2250" spans="1:11" x14ac:dyDescent="0.55000000000000004">
      <c r="A2250">
        <v>449</v>
      </c>
      <c r="B2250">
        <v>3.2563766040723099</v>
      </c>
      <c r="C2250">
        <v>2.0503701624624902</v>
      </c>
      <c r="D2250">
        <v>2.4724471424610699</v>
      </c>
      <c r="H2250">
        <v>449</v>
      </c>
      <c r="I2250">
        <v>6.3443500293499602</v>
      </c>
      <c r="J2250">
        <v>6.50971169289447</v>
      </c>
      <c r="K2250">
        <v>5.9086135130286097</v>
      </c>
    </row>
    <row r="2251" spans="1:11" x14ac:dyDescent="0.55000000000000004">
      <c r="A2251">
        <v>449.2</v>
      </c>
      <c r="B2251">
        <v>3.2568108588264799</v>
      </c>
      <c r="C2251">
        <v>2.0485270108594298</v>
      </c>
      <c r="D2251">
        <v>2.3143162841548199</v>
      </c>
      <c r="H2251">
        <v>449.2</v>
      </c>
      <c r="I2251">
        <v>6.5402742182403104</v>
      </c>
      <c r="J2251">
        <v>6.9330794142877599</v>
      </c>
      <c r="K2251">
        <v>6.0379171944070604</v>
      </c>
    </row>
    <row r="2252" spans="1:11" x14ac:dyDescent="0.55000000000000004">
      <c r="A2252">
        <v>449.4</v>
      </c>
      <c r="B2252">
        <v>3.1464452814491102</v>
      </c>
      <c r="C2252">
        <v>2.3127701138927299</v>
      </c>
      <c r="D2252">
        <v>2.2062832110651698</v>
      </c>
      <c r="H2252">
        <v>449.4</v>
      </c>
      <c r="I2252">
        <v>6.2294691959553603</v>
      </c>
      <c r="J2252">
        <v>6.3859720985806199</v>
      </c>
      <c r="K2252">
        <v>5.7043950922435096</v>
      </c>
    </row>
    <row r="2253" spans="1:11" x14ac:dyDescent="0.55000000000000004">
      <c r="A2253">
        <v>449.6</v>
      </c>
      <c r="B2253">
        <v>3.3807147250540801</v>
      </c>
      <c r="C2253">
        <v>2.1734744947440001</v>
      </c>
      <c r="D2253">
        <v>2.3318468883967798</v>
      </c>
      <c r="H2253">
        <v>449.6</v>
      </c>
      <c r="I2253">
        <v>6.8553247853664896</v>
      </c>
      <c r="J2253">
        <v>6.3056574715565699</v>
      </c>
      <c r="K2253">
        <v>5.7694969446679503</v>
      </c>
    </row>
    <row r="2254" spans="1:11" x14ac:dyDescent="0.55000000000000004">
      <c r="A2254">
        <v>449.8</v>
      </c>
      <c r="B2254">
        <v>3.22124774469345</v>
      </c>
      <c r="C2254">
        <v>2.1814858357578402</v>
      </c>
      <c r="D2254">
        <v>2.25942124878978</v>
      </c>
      <c r="H2254">
        <v>449.8</v>
      </c>
      <c r="I2254">
        <v>6.2685914244866296</v>
      </c>
      <c r="J2254">
        <v>6.0589141114456702</v>
      </c>
      <c r="K2254">
        <v>6.0147762607390298</v>
      </c>
    </row>
    <row r="2255" spans="1:11" x14ac:dyDescent="0.55000000000000004">
      <c r="A2255">
        <v>450</v>
      </c>
      <c r="B2255">
        <v>3.1594492107772898</v>
      </c>
      <c r="C2255">
        <v>2.08839642088151</v>
      </c>
      <c r="D2255">
        <v>2.2652327395975802</v>
      </c>
      <c r="H2255">
        <v>450</v>
      </c>
      <c r="I2255">
        <v>6.4757675550979199</v>
      </c>
      <c r="J2255">
        <v>5.8723158318028004</v>
      </c>
      <c r="K2255">
        <v>5.6092651363807304</v>
      </c>
    </row>
    <row r="2256" spans="1:11" x14ac:dyDescent="0.55000000000000004">
      <c r="A2256">
        <v>450.2</v>
      </c>
      <c r="B2256">
        <v>3.34792747865384</v>
      </c>
      <c r="C2256">
        <v>2.2204880211622799</v>
      </c>
      <c r="D2256">
        <v>2.2099415294918101</v>
      </c>
      <c r="H2256">
        <v>450.2</v>
      </c>
      <c r="I2256">
        <v>6.1294318534612797</v>
      </c>
      <c r="J2256">
        <v>6.5298810744436597</v>
      </c>
      <c r="K2256">
        <v>6.2986339003876104</v>
      </c>
    </row>
    <row r="2257" spans="1:11" x14ac:dyDescent="0.55000000000000004">
      <c r="A2257">
        <v>450.4</v>
      </c>
      <c r="B2257">
        <v>3.35231469113906</v>
      </c>
      <c r="C2257">
        <v>2.1744708532154902</v>
      </c>
      <c r="D2257">
        <v>2.2648870298200099</v>
      </c>
      <c r="H2257">
        <v>450.4</v>
      </c>
      <c r="I2257">
        <v>5.8036153986948502</v>
      </c>
      <c r="J2257">
        <v>6.3446052793599801</v>
      </c>
      <c r="K2257">
        <v>5.5194970745152796</v>
      </c>
    </row>
    <row r="2258" spans="1:11" x14ac:dyDescent="0.55000000000000004">
      <c r="A2258">
        <v>450.6</v>
      </c>
      <c r="B2258">
        <v>3.3131443028470899</v>
      </c>
      <c r="C2258">
        <v>2.1011149380494998</v>
      </c>
      <c r="D2258">
        <v>2.3952123332769402</v>
      </c>
      <c r="H2258">
        <v>450.6</v>
      </c>
      <c r="I2258">
        <v>5.7061655224225198</v>
      </c>
      <c r="J2258">
        <v>6.0031730485598702</v>
      </c>
      <c r="K2258">
        <v>4.9305374477405897</v>
      </c>
    </row>
    <row r="2259" spans="1:11" x14ac:dyDescent="0.55000000000000004">
      <c r="A2259">
        <v>450.8</v>
      </c>
      <c r="B2259">
        <v>3.20967185541397</v>
      </c>
      <c r="C2259">
        <v>2.2774313753195501</v>
      </c>
      <c r="D2259">
        <v>2.49291536152321</v>
      </c>
      <c r="H2259">
        <v>450.8</v>
      </c>
      <c r="I2259">
        <v>5.6205590057518702</v>
      </c>
      <c r="J2259">
        <v>5.7997553436989104</v>
      </c>
      <c r="K2259">
        <v>5.8095913895033</v>
      </c>
    </row>
    <row r="2260" spans="1:11" x14ac:dyDescent="0.55000000000000004">
      <c r="A2260">
        <v>451</v>
      </c>
      <c r="B2260">
        <v>3.3525697549858799</v>
      </c>
      <c r="C2260">
        <v>2.3040501411077998</v>
      </c>
      <c r="D2260">
        <v>2.56109947626131</v>
      </c>
      <c r="H2260">
        <v>451</v>
      </c>
      <c r="I2260">
        <v>5.3817703633254501</v>
      </c>
      <c r="J2260">
        <v>5.83342674099198</v>
      </c>
      <c r="K2260">
        <v>5.6579245198294403</v>
      </c>
    </row>
    <row r="2261" spans="1:11" x14ac:dyDescent="0.55000000000000004">
      <c r="A2261">
        <v>451.2</v>
      </c>
      <c r="B2261">
        <v>3.2004263832603099</v>
      </c>
      <c r="C2261">
        <v>2.29462945860252</v>
      </c>
      <c r="D2261">
        <v>2.47643775856679</v>
      </c>
      <c r="H2261">
        <v>451.2</v>
      </c>
      <c r="I2261">
        <v>5.5884715662398996</v>
      </c>
      <c r="J2261">
        <v>6.6990854599892398</v>
      </c>
      <c r="K2261">
        <v>5.4350639233194702</v>
      </c>
    </row>
    <row r="2262" spans="1:11" x14ac:dyDescent="0.55000000000000004">
      <c r="A2262">
        <v>451.4</v>
      </c>
      <c r="B2262">
        <v>3.1866071182978501</v>
      </c>
      <c r="C2262">
        <v>2.3846727663816099</v>
      </c>
      <c r="D2262">
        <v>2.3789792601867501</v>
      </c>
      <c r="H2262">
        <v>451.4</v>
      </c>
      <c r="I2262">
        <v>5.6750720404526396</v>
      </c>
      <c r="J2262">
        <v>5.5533498981152798</v>
      </c>
      <c r="K2262">
        <v>5.2585820322776797</v>
      </c>
    </row>
    <row r="2263" spans="1:11" x14ac:dyDescent="0.55000000000000004">
      <c r="A2263">
        <v>451.6</v>
      </c>
      <c r="B2263">
        <v>3.1331009566492498</v>
      </c>
      <c r="C2263">
        <v>2.0747423651866801</v>
      </c>
      <c r="D2263">
        <v>2.50590916130631</v>
      </c>
      <c r="H2263">
        <v>451.6</v>
      </c>
      <c r="I2263">
        <v>5.9961857829989897</v>
      </c>
      <c r="J2263">
        <v>5.8375338195331903</v>
      </c>
      <c r="K2263">
        <v>5.2141686408044903</v>
      </c>
    </row>
    <row r="2264" spans="1:11" x14ac:dyDescent="0.55000000000000004">
      <c r="A2264">
        <v>451.8</v>
      </c>
      <c r="B2264">
        <v>3.1196832634535698</v>
      </c>
      <c r="C2264">
        <v>2.0477952724874702</v>
      </c>
      <c r="D2264">
        <v>2.61161521808922</v>
      </c>
      <c r="H2264">
        <v>451.8</v>
      </c>
      <c r="I2264">
        <v>5.74295159175648</v>
      </c>
      <c r="J2264">
        <v>5.7394100517218201</v>
      </c>
      <c r="K2264">
        <v>5.39434715872087</v>
      </c>
    </row>
    <row r="2265" spans="1:11" x14ac:dyDescent="0.55000000000000004">
      <c r="A2265">
        <v>452</v>
      </c>
      <c r="B2265">
        <v>3.1496920050180899</v>
      </c>
      <c r="C2265">
        <v>1.99057550163662</v>
      </c>
      <c r="D2265">
        <v>2.3817777386033199</v>
      </c>
      <c r="H2265">
        <v>452</v>
      </c>
      <c r="I2265">
        <v>6.3362611495764698</v>
      </c>
      <c r="J2265">
        <v>5.41381905733222</v>
      </c>
      <c r="K2265">
        <v>5.6913400371724503</v>
      </c>
    </row>
    <row r="2266" spans="1:11" x14ac:dyDescent="0.55000000000000004">
      <c r="A2266">
        <v>452.2</v>
      </c>
      <c r="B2266">
        <v>3.0276467148776698</v>
      </c>
      <c r="C2266">
        <v>2.0344261270352999</v>
      </c>
      <c r="D2266">
        <v>2.2681092690618998</v>
      </c>
      <c r="H2266">
        <v>452.2</v>
      </c>
      <c r="I2266">
        <v>6.6567655958952097</v>
      </c>
      <c r="J2266">
        <v>6.2261818205840802</v>
      </c>
      <c r="K2266">
        <v>6.0589485255522701</v>
      </c>
    </row>
    <row r="2267" spans="1:11" x14ac:dyDescent="0.55000000000000004">
      <c r="A2267">
        <v>452.4</v>
      </c>
      <c r="B2267">
        <v>3.34975658403176</v>
      </c>
      <c r="C2267">
        <v>1.9954040937831301</v>
      </c>
      <c r="D2267">
        <v>2.4128940165263799</v>
      </c>
      <c r="H2267">
        <v>452.4</v>
      </c>
      <c r="I2267">
        <v>6.4038396222468004</v>
      </c>
      <c r="J2267">
        <v>7.0890387037689004</v>
      </c>
      <c r="K2267">
        <v>5.5143659066565602</v>
      </c>
    </row>
    <row r="2268" spans="1:11" x14ac:dyDescent="0.55000000000000004">
      <c r="A2268">
        <v>452.6</v>
      </c>
      <c r="B2268">
        <v>3.2999565870759899</v>
      </c>
      <c r="C2268">
        <v>2.0032589651195698</v>
      </c>
      <c r="D2268">
        <v>2.51739227270108</v>
      </c>
      <c r="H2268">
        <v>452.6</v>
      </c>
      <c r="I2268">
        <v>5.6836768660254204</v>
      </c>
      <c r="J2268">
        <v>5.97866529572656</v>
      </c>
      <c r="K2268">
        <v>5.7440149744352498</v>
      </c>
    </row>
    <row r="2269" spans="1:11" x14ac:dyDescent="0.55000000000000004">
      <c r="A2269">
        <v>452.8</v>
      </c>
      <c r="B2269">
        <v>3.0607115667627798</v>
      </c>
      <c r="C2269">
        <v>2.21341945295632</v>
      </c>
      <c r="D2269">
        <v>2.4551392643018399</v>
      </c>
      <c r="H2269">
        <v>452.8</v>
      </c>
      <c r="I2269">
        <v>5.0672652518343799</v>
      </c>
      <c r="J2269">
        <v>6.3852556824923301</v>
      </c>
      <c r="K2269">
        <v>5.4857817038492298</v>
      </c>
    </row>
    <row r="2270" spans="1:11" x14ac:dyDescent="0.55000000000000004">
      <c r="A2270">
        <v>453</v>
      </c>
      <c r="B2270">
        <v>2.93396378975351</v>
      </c>
      <c r="C2270">
        <v>2.1146556749882799</v>
      </c>
      <c r="D2270">
        <v>2.6721162857754801</v>
      </c>
      <c r="H2270">
        <v>453</v>
      </c>
      <c r="I2270">
        <v>5.1336855194557698</v>
      </c>
      <c r="J2270">
        <v>6.1071447137988901</v>
      </c>
      <c r="K2270">
        <v>5.4632181693986004</v>
      </c>
    </row>
    <row r="2271" spans="1:11" x14ac:dyDescent="0.55000000000000004">
      <c r="A2271">
        <v>453.2</v>
      </c>
      <c r="B2271">
        <v>2.8842539902159499</v>
      </c>
      <c r="C2271">
        <v>2.1867607471749899</v>
      </c>
      <c r="D2271">
        <v>2.38038066738073</v>
      </c>
      <c r="H2271">
        <v>453.2</v>
      </c>
      <c r="I2271">
        <v>5.0959531582988102</v>
      </c>
      <c r="J2271">
        <v>6.2452072841908404</v>
      </c>
      <c r="K2271">
        <v>6.0754615866751998</v>
      </c>
    </row>
    <row r="2272" spans="1:11" x14ac:dyDescent="0.55000000000000004">
      <c r="A2272">
        <v>453.4</v>
      </c>
      <c r="B2272">
        <v>2.9612907237045198</v>
      </c>
      <c r="C2272">
        <v>2.1906651801388701</v>
      </c>
      <c r="D2272">
        <v>2.2330884720800599</v>
      </c>
      <c r="H2272">
        <v>453.4</v>
      </c>
      <c r="I2272">
        <v>6.2416969772251498</v>
      </c>
      <c r="J2272">
        <v>6.3809142851026799</v>
      </c>
      <c r="K2272">
        <v>5.8518677070818104</v>
      </c>
    </row>
    <row r="2273" spans="1:11" x14ac:dyDescent="0.55000000000000004">
      <c r="A2273">
        <v>453.6</v>
      </c>
      <c r="B2273">
        <v>3.0963366300148998</v>
      </c>
      <c r="C2273">
        <v>2.0898594250514502</v>
      </c>
      <c r="D2273">
        <v>2.2796640873388201</v>
      </c>
      <c r="H2273">
        <v>453.6</v>
      </c>
      <c r="I2273">
        <v>6.7717997471907898</v>
      </c>
      <c r="J2273">
        <v>6.7109611200942698</v>
      </c>
      <c r="K2273">
        <v>6.1757117055626498</v>
      </c>
    </row>
    <row r="2274" spans="1:11" x14ac:dyDescent="0.55000000000000004">
      <c r="A2274">
        <v>453.8</v>
      </c>
      <c r="B2274">
        <v>2.86963541000845</v>
      </c>
      <c r="C2274">
        <v>2.0012664696294902</v>
      </c>
      <c r="D2274">
        <v>2.5667164495627501</v>
      </c>
      <c r="H2274">
        <v>453.8</v>
      </c>
      <c r="I2274">
        <v>6.7613093341230703</v>
      </c>
      <c r="J2274">
        <v>6.3814452339004202</v>
      </c>
      <c r="K2274">
        <v>5.7934543031587697</v>
      </c>
    </row>
    <row r="2275" spans="1:11" x14ac:dyDescent="0.55000000000000004">
      <c r="A2275">
        <v>454</v>
      </c>
      <c r="B2275">
        <v>2.7939888001111699</v>
      </c>
      <c r="C2275">
        <v>2.2342233846936699</v>
      </c>
      <c r="D2275">
        <v>2.4224661243566401</v>
      </c>
      <c r="H2275">
        <v>454</v>
      </c>
      <c r="I2275">
        <v>6.5814876558199398</v>
      </c>
      <c r="J2275">
        <v>6.73578555575354</v>
      </c>
      <c r="K2275">
        <v>5.80469269955816</v>
      </c>
    </row>
    <row r="2276" spans="1:11" x14ac:dyDescent="0.55000000000000004">
      <c r="A2276">
        <v>454.2</v>
      </c>
      <c r="B2276">
        <v>2.8691045113365798</v>
      </c>
      <c r="C2276">
        <v>2.1036880774348301</v>
      </c>
      <c r="D2276">
        <v>2.4573083025344298</v>
      </c>
      <c r="H2276">
        <v>454.2</v>
      </c>
      <c r="I2276">
        <v>6.6447463539940399</v>
      </c>
      <c r="J2276">
        <v>6.5062698397133598</v>
      </c>
      <c r="K2276">
        <v>6.0901251101455598</v>
      </c>
    </row>
    <row r="2277" spans="1:11" x14ac:dyDescent="0.55000000000000004">
      <c r="A2277">
        <v>454.4</v>
      </c>
      <c r="B2277">
        <v>2.8669331428517002</v>
      </c>
      <c r="C2277">
        <v>2.0316705236401802</v>
      </c>
      <c r="D2277">
        <v>2.6449577487243801</v>
      </c>
      <c r="H2277">
        <v>454.4</v>
      </c>
      <c r="I2277">
        <v>6.2972566237987397</v>
      </c>
      <c r="J2277">
        <v>6.2980416799065297</v>
      </c>
      <c r="K2277">
        <v>5.7057293326680396</v>
      </c>
    </row>
    <row r="2278" spans="1:11" x14ac:dyDescent="0.55000000000000004">
      <c r="A2278">
        <v>454.6</v>
      </c>
      <c r="B2278">
        <v>2.9151498256042299</v>
      </c>
      <c r="C2278">
        <v>2.10783448107781</v>
      </c>
      <c r="D2278">
        <v>2.3474660561226801</v>
      </c>
      <c r="H2278">
        <v>454.6</v>
      </c>
      <c r="I2278">
        <v>6.5448920877325003</v>
      </c>
      <c r="J2278">
        <v>7.0459941766192502</v>
      </c>
      <c r="K2278">
        <v>5.42077736971184</v>
      </c>
    </row>
    <row r="2279" spans="1:11" x14ac:dyDescent="0.55000000000000004">
      <c r="A2279">
        <v>454.8</v>
      </c>
      <c r="B2279">
        <v>3.1618212220567501</v>
      </c>
      <c r="C2279">
        <v>2.2166071384746999</v>
      </c>
      <c r="D2279">
        <v>2.4200652400672502</v>
      </c>
      <c r="H2279">
        <v>454.8</v>
      </c>
      <c r="I2279">
        <v>6.1773108647012096</v>
      </c>
      <c r="J2279">
        <v>6.7757253202986396</v>
      </c>
      <c r="K2279">
        <v>5.5637283371083202</v>
      </c>
    </row>
    <row r="2280" spans="1:11" x14ac:dyDescent="0.55000000000000004">
      <c r="A2280">
        <v>455</v>
      </c>
      <c r="B2280">
        <v>3.1824092350503799</v>
      </c>
      <c r="C2280">
        <v>2.1231155100905701</v>
      </c>
      <c r="D2280">
        <v>2.5092230097432</v>
      </c>
      <c r="H2280">
        <v>455</v>
      </c>
      <c r="I2280">
        <v>6.1544937764380601</v>
      </c>
      <c r="J2280">
        <v>6.1746424589757103</v>
      </c>
      <c r="K2280">
        <v>5.8642663885655999</v>
      </c>
    </row>
    <row r="2281" spans="1:11" x14ac:dyDescent="0.55000000000000004">
      <c r="A2281">
        <v>455.2</v>
      </c>
      <c r="B2281">
        <v>3.13529442377859</v>
      </c>
      <c r="C2281">
        <v>2.0732765604744601</v>
      </c>
      <c r="D2281">
        <v>2.4066601997835</v>
      </c>
      <c r="H2281">
        <v>455.2</v>
      </c>
      <c r="I2281">
        <v>6.3800875542618396</v>
      </c>
      <c r="J2281">
        <v>6.9272682471764497</v>
      </c>
      <c r="K2281">
        <v>5.6508701780845403</v>
      </c>
    </row>
    <row r="2282" spans="1:11" x14ac:dyDescent="0.55000000000000004">
      <c r="A2282">
        <v>455.4</v>
      </c>
      <c r="B2282">
        <v>3.1267238920962299</v>
      </c>
      <c r="C2282">
        <v>2.05661671034433</v>
      </c>
      <c r="D2282">
        <v>2.7331751743777999</v>
      </c>
      <c r="H2282">
        <v>455.4</v>
      </c>
      <c r="I2282">
        <v>6.8178544017658904</v>
      </c>
      <c r="J2282">
        <v>6.5089786827828</v>
      </c>
      <c r="K2282">
        <v>5.7462351289544902</v>
      </c>
    </row>
    <row r="2283" spans="1:11" x14ac:dyDescent="0.55000000000000004">
      <c r="A2283">
        <v>455.6</v>
      </c>
      <c r="B2283">
        <v>2.8773386396034701</v>
      </c>
      <c r="C2283">
        <v>2.15573285679999</v>
      </c>
      <c r="D2283">
        <v>2.5358548988966398</v>
      </c>
      <c r="H2283">
        <v>455.6</v>
      </c>
      <c r="I2283">
        <v>6.4279662244981397</v>
      </c>
      <c r="J2283">
        <v>6.7054862535367104</v>
      </c>
      <c r="K2283">
        <v>6.06934679264441</v>
      </c>
    </row>
    <row r="2284" spans="1:11" x14ac:dyDescent="0.55000000000000004">
      <c r="A2284">
        <v>455.8</v>
      </c>
      <c r="B2284">
        <v>3.0318682063516098</v>
      </c>
      <c r="C2284">
        <v>2.25838708236591</v>
      </c>
      <c r="D2284">
        <v>2.6976736710916298</v>
      </c>
      <c r="H2284">
        <v>455.8</v>
      </c>
      <c r="I2284">
        <v>6.6061248804170098</v>
      </c>
      <c r="J2284">
        <v>6.4527803389353098</v>
      </c>
      <c r="K2284">
        <v>5.7257780798178501</v>
      </c>
    </row>
    <row r="2285" spans="1:11" x14ac:dyDescent="0.55000000000000004">
      <c r="A2285">
        <v>456</v>
      </c>
      <c r="B2285">
        <v>3.05524382295815</v>
      </c>
      <c r="C2285">
        <v>1.9420043776674301</v>
      </c>
      <c r="D2285">
        <v>2.35286040134429</v>
      </c>
      <c r="H2285">
        <v>456</v>
      </c>
      <c r="I2285">
        <v>6.9680355912709899</v>
      </c>
      <c r="J2285">
        <v>6.0834648874092903</v>
      </c>
      <c r="K2285">
        <v>5.8891160069507498</v>
      </c>
    </row>
    <row r="2286" spans="1:11" x14ac:dyDescent="0.55000000000000004">
      <c r="A2286">
        <v>456.2</v>
      </c>
      <c r="B2286">
        <v>2.9547845988555399</v>
      </c>
      <c r="C2286">
        <v>2.0217139495242802</v>
      </c>
      <c r="D2286">
        <v>2.7178675421133698</v>
      </c>
      <c r="H2286">
        <v>456.2</v>
      </c>
      <c r="I2286">
        <v>6.60344537516196</v>
      </c>
      <c r="J2286">
        <v>6.1829953043549297</v>
      </c>
      <c r="K2286">
        <v>5.5634020675880498</v>
      </c>
    </row>
    <row r="2287" spans="1:11" x14ac:dyDescent="0.55000000000000004">
      <c r="A2287">
        <v>456.4</v>
      </c>
      <c r="B2287">
        <v>2.9260652660837798</v>
      </c>
      <c r="C2287">
        <v>1.9677383198239</v>
      </c>
      <c r="D2287">
        <v>2.50869550694315</v>
      </c>
      <c r="H2287">
        <v>456.4</v>
      </c>
      <c r="I2287">
        <v>6.1289701071294198</v>
      </c>
      <c r="J2287">
        <v>6.6164777223334204</v>
      </c>
      <c r="K2287">
        <v>5.7450606737407401</v>
      </c>
    </row>
    <row r="2288" spans="1:11" x14ac:dyDescent="0.55000000000000004">
      <c r="A2288">
        <v>456.6</v>
      </c>
      <c r="B2288">
        <v>3.0052890942677402</v>
      </c>
      <c r="C2288">
        <v>2.2223282628828498</v>
      </c>
      <c r="D2288">
        <v>2.50325730916046</v>
      </c>
      <c r="H2288">
        <v>456.6</v>
      </c>
      <c r="I2288">
        <v>6.2076374275641397</v>
      </c>
      <c r="J2288">
        <v>5.4700200381459299</v>
      </c>
      <c r="K2288">
        <v>5.9353245405399502</v>
      </c>
    </row>
    <row r="2289" spans="1:11" x14ac:dyDescent="0.55000000000000004">
      <c r="A2289">
        <v>456.8</v>
      </c>
      <c r="B2289">
        <v>3.0464716822965099</v>
      </c>
      <c r="C2289">
        <v>2.1852575001610401</v>
      </c>
      <c r="D2289">
        <v>2.5295105300552501</v>
      </c>
      <c r="H2289">
        <v>456.8</v>
      </c>
      <c r="I2289">
        <v>6.5394366106249597</v>
      </c>
      <c r="J2289">
        <v>6.3814605419454198</v>
      </c>
      <c r="K2289">
        <v>5.5590944641965603</v>
      </c>
    </row>
    <row r="2290" spans="1:11" x14ac:dyDescent="0.55000000000000004">
      <c r="A2290">
        <v>457</v>
      </c>
      <c r="B2290">
        <v>3.20319721853769</v>
      </c>
      <c r="C2290">
        <v>1.9380796223157299</v>
      </c>
      <c r="D2290">
        <v>2.38099503113814</v>
      </c>
      <c r="H2290">
        <v>457</v>
      </c>
      <c r="I2290">
        <v>6.3463907128495496</v>
      </c>
      <c r="J2290">
        <v>5.9056172143102899</v>
      </c>
      <c r="K2290">
        <v>5.6156478575438298</v>
      </c>
    </row>
    <row r="2291" spans="1:11" x14ac:dyDescent="0.55000000000000004">
      <c r="A2291">
        <v>457.2</v>
      </c>
      <c r="B2291">
        <v>3.2461867933173298</v>
      </c>
      <c r="C2291">
        <v>2.05611176183089</v>
      </c>
      <c r="D2291">
        <v>2.6173429416931402</v>
      </c>
      <c r="H2291">
        <v>457.2</v>
      </c>
      <c r="I2291">
        <v>7.16026576434923</v>
      </c>
      <c r="J2291">
        <v>5.91709060310545</v>
      </c>
      <c r="K2291">
        <v>6.1198004696327404</v>
      </c>
    </row>
    <row r="2292" spans="1:11" x14ac:dyDescent="0.55000000000000004">
      <c r="A2292">
        <v>457.4</v>
      </c>
      <c r="B2292">
        <v>3.13217116694811</v>
      </c>
      <c r="C2292">
        <v>2.3086404132715099</v>
      </c>
      <c r="D2292">
        <v>2.5472804321825002</v>
      </c>
      <c r="H2292">
        <v>457.4</v>
      </c>
      <c r="I2292">
        <v>6.9593810612432501</v>
      </c>
      <c r="J2292">
        <v>6.0840616412375397</v>
      </c>
      <c r="K2292">
        <v>5.6147175426514497</v>
      </c>
    </row>
    <row r="2293" spans="1:11" x14ac:dyDescent="0.55000000000000004">
      <c r="A2293">
        <v>457.6</v>
      </c>
      <c r="B2293">
        <v>3.1068920758115102</v>
      </c>
      <c r="C2293">
        <v>2.0458483387655502</v>
      </c>
      <c r="D2293">
        <v>2.6913684888528699</v>
      </c>
      <c r="H2293">
        <v>457.6</v>
      </c>
      <c r="I2293">
        <v>6.6099873612577298</v>
      </c>
      <c r="J2293">
        <v>5.7299424017185698</v>
      </c>
      <c r="K2293">
        <v>5.9856712378840404</v>
      </c>
    </row>
    <row r="2294" spans="1:11" x14ac:dyDescent="0.55000000000000004">
      <c r="A2294">
        <v>457.8</v>
      </c>
      <c r="B2294">
        <v>3.2965458542747301</v>
      </c>
      <c r="C2294">
        <v>1.9387084661788601</v>
      </c>
      <c r="D2294">
        <v>2.7544052817219198</v>
      </c>
      <c r="H2294">
        <v>457.8</v>
      </c>
      <c r="I2294">
        <v>7.2512999042931998</v>
      </c>
      <c r="J2294">
        <v>5.74687714969083</v>
      </c>
      <c r="K2294">
        <v>5.7340215078552701</v>
      </c>
    </row>
    <row r="2295" spans="1:11" x14ac:dyDescent="0.55000000000000004">
      <c r="A2295">
        <v>458</v>
      </c>
      <c r="B2295">
        <v>2.9610959389521398</v>
      </c>
      <c r="C2295">
        <v>2.0211563695029899</v>
      </c>
      <c r="D2295">
        <v>2.5106623008715201</v>
      </c>
      <c r="H2295">
        <v>458</v>
      </c>
      <c r="I2295">
        <v>6.7864827373847101</v>
      </c>
      <c r="J2295">
        <v>5.7160475155353696</v>
      </c>
      <c r="K2295">
        <v>5.5039598930960301</v>
      </c>
    </row>
    <row r="2296" spans="1:11" x14ac:dyDescent="0.55000000000000004">
      <c r="A2296">
        <v>458.2</v>
      </c>
      <c r="B2296">
        <v>3.0580684936659299</v>
      </c>
      <c r="C2296">
        <v>2.1895680278852598</v>
      </c>
      <c r="D2296">
        <v>2.47790628182072</v>
      </c>
      <c r="H2296">
        <v>458.2</v>
      </c>
      <c r="I2296">
        <v>6.7642971318993403</v>
      </c>
      <c r="J2296">
        <v>5.9516469791189097</v>
      </c>
      <c r="K2296">
        <v>5.7959751933656296</v>
      </c>
    </row>
    <row r="2297" spans="1:11" x14ac:dyDescent="0.55000000000000004">
      <c r="A2297">
        <v>458.4</v>
      </c>
      <c r="B2297">
        <v>3.0782585211472</v>
      </c>
      <c r="C2297">
        <v>2.1051322946081599</v>
      </c>
      <c r="D2297">
        <v>2.3346492332953801</v>
      </c>
      <c r="H2297">
        <v>458.4</v>
      </c>
      <c r="I2297">
        <v>5.82311350032791</v>
      </c>
      <c r="J2297">
        <v>6.5168914221643401</v>
      </c>
      <c r="K2297">
        <v>5.6527780879873397</v>
      </c>
    </row>
    <row r="2298" spans="1:11" x14ac:dyDescent="0.55000000000000004">
      <c r="A2298">
        <v>458.6</v>
      </c>
      <c r="B2298">
        <v>3.0788362584122502</v>
      </c>
      <c r="C2298">
        <v>2.0464851287774599</v>
      </c>
      <c r="D2298">
        <v>2.45254274999539</v>
      </c>
      <c r="H2298">
        <v>458.6</v>
      </c>
      <c r="I2298">
        <v>6.0416614014753698</v>
      </c>
      <c r="J2298">
        <v>6.0801351158811299</v>
      </c>
      <c r="K2298">
        <v>5.5814430069645002</v>
      </c>
    </row>
    <row r="2299" spans="1:11" x14ac:dyDescent="0.55000000000000004">
      <c r="A2299">
        <v>458.8</v>
      </c>
      <c r="B2299">
        <v>3.1767791805007302</v>
      </c>
      <c r="C2299">
        <v>2.0978583890734801</v>
      </c>
      <c r="D2299">
        <v>2.5494974224374198</v>
      </c>
      <c r="H2299">
        <v>458.8</v>
      </c>
      <c r="I2299">
        <v>6.1190862811278697</v>
      </c>
      <c r="J2299">
        <v>6.9551624878629799</v>
      </c>
      <c r="K2299">
        <v>5.9052711036229697</v>
      </c>
    </row>
    <row r="2300" spans="1:11" x14ac:dyDescent="0.55000000000000004">
      <c r="A2300">
        <v>459</v>
      </c>
      <c r="B2300">
        <v>3.0880766603772201</v>
      </c>
      <c r="C2300">
        <v>2.0414820554084701</v>
      </c>
      <c r="D2300">
        <v>2.4670799920941699</v>
      </c>
      <c r="H2300">
        <v>459</v>
      </c>
      <c r="I2300">
        <v>5.60944971384047</v>
      </c>
      <c r="J2300">
        <v>6.4959826214974399</v>
      </c>
      <c r="K2300">
        <v>5.63789021683308</v>
      </c>
    </row>
    <row r="2301" spans="1:11" x14ac:dyDescent="0.55000000000000004">
      <c r="A2301">
        <v>459.2</v>
      </c>
      <c r="B2301">
        <v>2.9404466096462301</v>
      </c>
      <c r="C2301">
        <v>2.1251519070108</v>
      </c>
      <c r="D2301">
        <v>2.50501102605896</v>
      </c>
      <c r="H2301">
        <v>459.2</v>
      </c>
      <c r="I2301">
        <v>5.5541827190480602</v>
      </c>
      <c r="J2301">
        <v>5.8242446889673101</v>
      </c>
      <c r="K2301">
        <v>5.6554616698529996</v>
      </c>
    </row>
    <row r="2302" spans="1:11" x14ac:dyDescent="0.55000000000000004">
      <c r="A2302">
        <v>459.4</v>
      </c>
      <c r="B2302">
        <v>2.95330721844114</v>
      </c>
      <c r="C2302">
        <v>2.13184181762092</v>
      </c>
      <c r="D2302">
        <v>2.2990197788167799</v>
      </c>
      <c r="H2302">
        <v>459.4</v>
      </c>
      <c r="I2302">
        <v>5.3293994205980404</v>
      </c>
      <c r="J2302">
        <v>7.18055718786231</v>
      </c>
      <c r="K2302">
        <v>5.5638670124503102</v>
      </c>
    </row>
    <row r="2303" spans="1:11" x14ac:dyDescent="0.55000000000000004">
      <c r="A2303">
        <v>459.6</v>
      </c>
      <c r="B2303">
        <v>3.0815892928420698</v>
      </c>
      <c r="C2303">
        <v>2.1472516026815098</v>
      </c>
      <c r="D2303">
        <v>2.5757006573034902</v>
      </c>
      <c r="H2303">
        <v>459.6</v>
      </c>
      <c r="I2303">
        <v>5.3715479554144103</v>
      </c>
      <c r="J2303">
        <v>6.7073531788472804</v>
      </c>
      <c r="K2303">
        <v>5.7388156218063404</v>
      </c>
    </row>
    <row r="2304" spans="1:11" x14ac:dyDescent="0.55000000000000004">
      <c r="A2304">
        <v>459.8</v>
      </c>
      <c r="B2304">
        <v>2.9085584428162701</v>
      </c>
      <c r="C2304">
        <v>2.2256975938279502</v>
      </c>
      <c r="D2304">
        <v>2.3399209363757998</v>
      </c>
      <c r="H2304">
        <v>459.8</v>
      </c>
      <c r="I2304">
        <v>5.47747330279556</v>
      </c>
      <c r="J2304">
        <v>6.8095226064545402</v>
      </c>
      <c r="K2304">
        <v>6.0788796263791598</v>
      </c>
    </row>
    <row r="2305" spans="1:11" x14ac:dyDescent="0.55000000000000004">
      <c r="A2305">
        <v>460</v>
      </c>
      <c r="B2305">
        <v>3.0116131000664201</v>
      </c>
      <c r="C2305">
        <v>2.2628135358480299</v>
      </c>
      <c r="D2305">
        <v>2.3422726417073898</v>
      </c>
      <c r="H2305">
        <v>460</v>
      </c>
      <c r="I2305">
        <v>5.5712933679080701</v>
      </c>
      <c r="J2305">
        <v>6.8684927637684901</v>
      </c>
      <c r="K2305">
        <v>5.72596921693067</v>
      </c>
    </row>
    <row r="2306" spans="1:11" x14ac:dyDescent="0.55000000000000004">
      <c r="A2306">
        <v>460.2</v>
      </c>
      <c r="B2306">
        <v>2.9151821311195998</v>
      </c>
      <c r="C2306">
        <v>2.0249103447178798</v>
      </c>
      <c r="D2306">
        <v>2.6188050196144799</v>
      </c>
      <c r="H2306">
        <v>460.2</v>
      </c>
      <c r="I2306">
        <v>5.3797864093031498</v>
      </c>
      <c r="J2306">
        <v>6.5369311386653903</v>
      </c>
      <c r="K2306">
        <v>5.6603210393520396</v>
      </c>
    </row>
    <row r="2307" spans="1:11" x14ac:dyDescent="0.55000000000000004">
      <c r="A2307">
        <v>460.4</v>
      </c>
      <c r="B2307">
        <v>2.99304886871903</v>
      </c>
      <c r="C2307">
        <v>2.07732463864349</v>
      </c>
      <c r="D2307">
        <v>2.51273419107785</v>
      </c>
      <c r="H2307">
        <v>460.4</v>
      </c>
      <c r="I2307">
        <v>5.2297387446941199</v>
      </c>
      <c r="J2307">
        <v>6.24077026001234</v>
      </c>
      <c r="K2307">
        <v>5.9626399219299797</v>
      </c>
    </row>
    <row r="2308" spans="1:11" x14ac:dyDescent="0.55000000000000004">
      <c r="A2308">
        <v>460.6</v>
      </c>
      <c r="B2308">
        <v>3.0620483897707098</v>
      </c>
      <c r="C2308">
        <v>1.9998309860072401</v>
      </c>
      <c r="D2308">
        <v>2.3068750346371201</v>
      </c>
      <c r="H2308">
        <v>460.6</v>
      </c>
      <c r="I2308">
        <v>5.3974563078631297</v>
      </c>
      <c r="J2308">
        <v>7.0130956174391299</v>
      </c>
      <c r="K2308">
        <v>6.2935665750236298</v>
      </c>
    </row>
    <row r="2309" spans="1:11" x14ac:dyDescent="0.55000000000000004">
      <c r="A2309">
        <v>460.8</v>
      </c>
      <c r="B2309">
        <v>3.1666849422889598</v>
      </c>
      <c r="C2309">
        <v>1.9678798469032399</v>
      </c>
      <c r="D2309">
        <v>2.54946335823935</v>
      </c>
      <c r="H2309">
        <v>460.8</v>
      </c>
      <c r="I2309">
        <v>5.6225300556727502</v>
      </c>
      <c r="J2309">
        <v>6.5438332859068398</v>
      </c>
      <c r="K2309">
        <v>5.8269261865587598</v>
      </c>
    </row>
    <row r="2310" spans="1:11" x14ac:dyDescent="0.55000000000000004">
      <c r="A2310">
        <v>461</v>
      </c>
      <c r="B2310">
        <v>2.9258425126862</v>
      </c>
      <c r="C2310">
        <v>2.1323551368843501</v>
      </c>
      <c r="D2310">
        <v>2.6748320183605099</v>
      </c>
      <c r="H2310">
        <v>461</v>
      </c>
      <c r="I2310">
        <v>5.4354950899242098</v>
      </c>
      <c r="J2310">
        <v>7.2093267883929997</v>
      </c>
      <c r="K2310">
        <v>5.95396376104891</v>
      </c>
    </row>
    <row r="2311" spans="1:11" x14ac:dyDescent="0.55000000000000004">
      <c r="A2311">
        <v>461.2</v>
      </c>
      <c r="B2311">
        <v>2.8759728615842999</v>
      </c>
      <c r="C2311">
        <v>2.1467881490340299</v>
      </c>
      <c r="D2311">
        <v>2.31797522357668</v>
      </c>
      <c r="H2311">
        <v>461.2</v>
      </c>
      <c r="I2311">
        <v>5.9321632341040704</v>
      </c>
      <c r="J2311">
        <v>6.8401324060316302</v>
      </c>
      <c r="K2311">
        <v>5.41448961004017</v>
      </c>
    </row>
    <row r="2312" spans="1:11" x14ac:dyDescent="0.55000000000000004">
      <c r="A2312">
        <v>461.4</v>
      </c>
      <c r="B2312">
        <v>3.0332422784659001</v>
      </c>
      <c r="C2312">
        <v>2.4720107960854598</v>
      </c>
      <c r="D2312">
        <v>2.3465285277241499</v>
      </c>
      <c r="H2312">
        <v>461.4</v>
      </c>
      <c r="I2312">
        <v>5.6114915877372296</v>
      </c>
      <c r="J2312">
        <v>6.2698008838736001</v>
      </c>
      <c r="K2312">
        <v>5.9023087150372202</v>
      </c>
    </row>
    <row r="2313" spans="1:11" x14ac:dyDescent="0.55000000000000004">
      <c r="A2313">
        <v>461.6</v>
      </c>
      <c r="B2313">
        <v>3.1699420987089599</v>
      </c>
      <c r="C2313">
        <v>2.0489439956978299</v>
      </c>
      <c r="D2313">
        <v>2.3355214063054999</v>
      </c>
      <c r="H2313">
        <v>461.6</v>
      </c>
      <c r="I2313">
        <v>4.4656530517075703</v>
      </c>
      <c r="J2313">
        <v>5.9371715410690404</v>
      </c>
      <c r="K2313">
        <v>5.2452181317193602</v>
      </c>
    </row>
    <row r="2314" spans="1:11" x14ac:dyDescent="0.55000000000000004">
      <c r="A2314">
        <v>461.8</v>
      </c>
      <c r="B2314">
        <v>3.06014198709524</v>
      </c>
      <c r="C2314">
        <v>2.0091011482110299</v>
      </c>
      <c r="D2314">
        <v>2.5092040100999</v>
      </c>
      <c r="H2314">
        <v>461.8</v>
      </c>
      <c r="I2314">
        <v>3.8451567093172798</v>
      </c>
      <c r="J2314">
        <v>6.3190022742069498</v>
      </c>
      <c r="K2314">
        <v>5.8166914432619299</v>
      </c>
    </row>
    <row r="2315" spans="1:11" x14ac:dyDescent="0.55000000000000004">
      <c r="A2315">
        <v>462</v>
      </c>
      <c r="B2315">
        <v>3.1232228829197699</v>
      </c>
      <c r="C2315">
        <v>2.0731935606498899</v>
      </c>
      <c r="D2315">
        <v>2.4312169337180198</v>
      </c>
      <c r="H2315">
        <v>462</v>
      </c>
      <c r="I2315">
        <v>4.41087464819456</v>
      </c>
      <c r="J2315">
        <v>6.07653615652836</v>
      </c>
      <c r="K2315">
        <v>6.1084693892478201</v>
      </c>
    </row>
    <row r="2316" spans="1:11" x14ac:dyDescent="0.55000000000000004">
      <c r="A2316">
        <v>462.2</v>
      </c>
      <c r="B2316">
        <v>2.9339765207548298</v>
      </c>
      <c r="C2316">
        <v>2.0491217593319</v>
      </c>
      <c r="D2316">
        <v>2.1794527129932102</v>
      </c>
      <c r="H2316">
        <v>462.2</v>
      </c>
      <c r="I2316">
        <v>4.5669116384167596</v>
      </c>
      <c r="J2316">
        <v>6.9695361934254398</v>
      </c>
      <c r="K2316">
        <v>6.2563719311723096</v>
      </c>
    </row>
    <row r="2317" spans="1:11" x14ac:dyDescent="0.55000000000000004">
      <c r="A2317">
        <v>462.4</v>
      </c>
      <c r="B2317">
        <v>3.1516738878220001</v>
      </c>
      <c r="C2317">
        <v>2.0423178146935799</v>
      </c>
      <c r="D2317">
        <v>2.1865492097210502</v>
      </c>
      <c r="H2317">
        <v>462.4</v>
      </c>
      <c r="I2317">
        <v>4.3039507907021699</v>
      </c>
      <c r="J2317">
        <v>6.79837529325017</v>
      </c>
      <c r="K2317">
        <v>5.4683674849163904</v>
      </c>
    </row>
    <row r="2318" spans="1:11" x14ac:dyDescent="0.55000000000000004">
      <c r="A2318">
        <v>462.6</v>
      </c>
      <c r="B2318">
        <v>2.9985771718499201</v>
      </c>
      <c r="C2318">
        <v>2.1619762793631598</v>
      </c>
      <c r="D2318">
        <v>2.3393718838586799</v>
      </c>
      <c r="H2318">
        <v>462.6</v>
      </c>
      <c r="I2318">
        <v>4.0018333954496903</v>
      </c>
      <c r="J2318">
        <v>6.4589421480121301</v>
      </c>
      <c r="K2318">
        <v>5.5216252502672001</v>
      </c>
    </row>
    <row r="2319" spans="1:11" x14ac:dyDescent="0.55000000000000004">
      <c r="A2319">
        <v>462.8</v>
      </c>
      <c r="B2319">
        <v>2.98654109391184</v>
      </c>
      <c r="C2319">
        <v>1.9800066398393801</v>
      </c>
      <c r="D2319">
        <v>1.9849057265080099</v>
      </c>
      <c r="H2319">
        <v>462.8</v>
      </c>
      <c r="I2319">
        <v>3.9925728927239099</v>
      </c>
      <c r="J2319">
        <v>6.9500049920672096</v>
      </c>
      <c r="K2319">
        <v>6.0542239547948196</v>
      </c>
    </row>
    <row r="2320" spans="1:11" x14ac:dyDescent="0.55000000000000004">
      <c r="A2320">
        <v>463</v>
      </c>
      <c r="B2320">
        <v>2.9481961983577301</v>
      </c>
      <c r="C2320">
        <v>1.9540268613810701</v>
      </c>
      <c r="D2320">
        <v>2.6025973041522699</v>
      </c>
      <c r="H2320">
        <v>463</v>
      </c>
      <c r="I2320">
        <v>4.0405016976853299</v>
      </c>
      <c r="J2320">
        <v>6.5630131158588698</v>
      </c>
      <c r="K2320">
        <v>5.7400752698067503</v>
      </c>
    </row>
    <row r="2321" spans="1:11" x14ac:dyDescent="0.55000000000000004">
      <c r="A2321">
        <v>463.2</v>
      </c>
      <c r="B2321">
        <v>2.98365525358816</v>
      </c>
      <c r="C2321">
        <v>2.1786900485452199</v>
      </c>
      <c r="D2321">
        <v>2.4641737493244</v>
      </c>
      <c r="H2321">
        <v>463.2</v>
      </c>
      <c r="I2321">
        <v>5.4841749844756098</v>
      </c>
      <c r="J2321">
        <v>6.0091063545752599</v>
      </c>
      <c r="K2321">
        <v>5.4775101589557504</v>
      </c>
    </row>
    <row r="2322" spans="1:11" x14ac:dyDescent="0.55000000000000004">
      <c r="A2322">
        <v>463.4</v>
      </c>
      <c r="B2322">
        <v>2.96946093762145</v>
      </c>
      <c r="C2322">
        <v>1.82961097126518</v>
      </c>
      <c r="D2322">
        <v>2.2673373728973298</v>
      </c>
      <c r="H2322">
        <v>463.4</v>
      </c>
      <c r="I2322">
        <v>5.4001576912739697</v>
      </c>
      <c r="J2322">
        <v>6.5356744827239801</v>
      </c>
      <c r="K2322">
        <v>5.5406517805744997</v>
      </c>
    </row>
    <row r="2323" spans="1:11" x14ac:dyDescent="0.55000000000000004">
      <c r="A2323">
        <v>463.6</v>
      </c>
      <c r="B2323">
        <v>2.9904615645798698</v>
      </c>
      <c r="C2323">
        <v>2.0288561934759199</v>
      </c>
      <c r="D2323">
        <v>2.3497133033818902</v>
      </c>
      <c r="H2323">
        <v>463.6</v>
      </c>
      <c r="I2323">
        <v>5.6137006462777901</v>
      </c>
      <c r="J2323">
        <v>6.1550570798216704</v>
      </c>
      <c r="K2323">
        <v>6.0824207292428296</v>
      </c>
    </row>
    <row r="2324" spans="1:11" x14ac:dyDescent="0.55000000000000004">
      <c r="A2324">
        <v>463.8</v>
      </c>
      <c r="B2324">
        <v>3.2262476176576</v>
      </c>
      <c r="C2324">
        <v>2.0950338597372302</v>
      </c>
      <c r="D2324">
        <v>2.2188337247415801</v>
      </c>
      <c r="H2324">
        <v>463.8</v>
      </c>
      <c r="I2324">
        <v>5.2045511985097104</v>
      </c>
      <c r="J2324">
        <v>6.3756158075813696</v>
      </c>
      <c r="K2324">
        <v>5.5155153707886901</v>
      </c>
    </row>
    <row r="2325" spans="1:11" x14ac:dyDescent="0.55000000000000004">
      <c r="A2325">
        <v>464</v>
      </c>
      <c r="B2325">
        <v>3.2419667455527601</v>
      </c>
      <c r="C2325">
        <v>2.1662391362558</v>
      </c>
      <c r="D2325">
        <v>2.3381830346233698</v>
      </c>
      <c r="H2325">
        <v>464</v>
      </c>
      <c r="I2325">
        <v>4.5274092424703403</v>
      </c>
      <c r="J2325">
        <v>5.9660372352084901</v>
      </c>
      <c r="K2325">
        <v>5.4679171972573002</v>
      </c>
    </row>
    <row r="2326" spans="1:11" x14ac:dyDescent="0.55000000000000004">
      <c r="A2326">
        <v>464.2</v>
      </c>
      <c r="B2326">
        <v>3.1271043427339098</v>
      </c>
      <c r="C2326">
        <v>2.5033114124445901</v>
      </c>
      <c r="D2326">
        <v>2.2647313741654602</v>
      </c>
      <c r="H2326">
        <v>464.2</v>
      </c>
      <c r="I2326">
        <v>4.1038294534556403</v>
      </c>
      <c r="J2326">
        <v>7.0025313514429497</v>
      </c>
      <c r="K2326">
        <v>5.2953655520211003</v>
      </c>
    </row>
    <row r="2327" spans="1:11" x14ac:dyDescent="0.55000000000000004">
      <c r="A2327">
        <v>464.4</v>
      </c>
      <c r="B2327">
        <v>2.9969572834307199</v>
      </c>
      <c r="C2327">
        <v>2.2214055789945899</v>
      </c>
      <c r="D2327">
        <v>2.32269239006281</v>
      </c>
      <c r="H2327">
        <v>464.4</v>
      </c>
      <c r="I2327">
        <v>4.0234124782334204</v>
      </c>
      <c r="J2327">
        <v>5.9735131774140102</v>
      </c>
      <c r="K2327">
        <v>5.5729840621520399</v>
      </c>
    </row>
    <row r="2328" spans="1:11" x14ac:dyDescent="0.55000000000000004">
      <c r="A2328">
        <v>464.6</v>
      </c>
      <c r="B2328">
        <v>3.0751581251227198</v>
      </c>
      <c r="C2328">
        <v>2.1980702804622099</v>
      </c>
      <c r="D2328">
        <v>2.2666663274808601</v>
      </c>
      <c r="H2328">
        <v>464.6</v>
      </c>
      <c r="I2328">
        <v>3.4268454827283699</v>
      </c>
      <c r="J2328">
        <v>5.6245617465067701</v>
      </c>
      <c r="K2328">
        <v>6.0272075467985999</v>
      </c>
    </row>
    <row r="2329" spans="1:11" x14ac:dyDescent="0.55000000000000004">
      <c r="A2329">
        <v>464.8</v>
      </c>
      <c r="B2329">
        <v>3.0456045963431801</v>
      </c>
      <c r="C2329">
        <v>2.14170908911911</v>
      </c>
      <c r="D2329">
        <v>2.39733416034646</v>
      </c>
      <c r="H2329">
        <v>464.8</v>
      </c>
      <c r="I2329">
        <v>4.0373965789724302</v>
      </c>
      <c r="J2329">
        <v>7.2272972023371196</v>
      </c>
      <c r="K2329">
        <v>5.6447561004998903</v>
      </c>
    </row>
    <row r="2330" spans="1:11" x14ac:dyDescent="0.55000000000000004">
      <c r="A2330">
        <v>465</v>
      </c>
      <c r="B2330">
        <v>3.0619130598289899</v>
      </c>
      <c r="C2330">
        <v>2.1575422489905298</v>
      </c>
      <c r="D2330">
        <v>2.4110876489606601</v>
      </c>
      <c r="H2330">
        <v>465</v>
      </c>
      <c r="I2330">
        <v>4.6144149345470904</v>
      </c>
      <c r="J2330">
        <v>6.8759624642677304</v>
      </c>
      <c r="K2330">
        <v>5.7477861180879701</v>
      </c>
    </row>
    <row r="2331" spans="1:11" x14ac:dyDescent="0.55000000000000004">
      <c r="A2331">
        <v>465.2</v>
      </c>
      <c r="B2331">
        <v>3.23883191511166</v>
      </c>
      <c r="C2331">
        <v>2.0087993878066399</v>
      </c>
      <c r="D2331">
        <v>2.5930305199307302</v>
      </c>
      <c r="H2331">
        <v>465.2</v>
      </c>
      <c r="I2331">
        <v>4.1266160439206496</v>
      </c>
      <c r="J2331">
        <v>6.9716738431200103</v>
      </c>
      <c r="K2331">
        <v>5.9775025107844204</v>
      </c>
    </row>
    <row r="2332" spans="1:11" x14ac:dyDescent="0.55000000000000004">
      <c r="A2332">
        <v>465.4</v>
      </c>
      <c r="B2332">
        <v>3.0438000594616601</v>
      </c>
      <c r="C2332">
        <v>2.0479204932031401</v>
      </c>
      <c r="D2332">
        <v>2.2963844846313801</v>
      </c>
      <c r="H2332">
        <v>465.4</v>
      </c>
      <c r="I2332">
        <v>4.9212534336448099</v>
      </c>
      <c r="J2332">
        <v>7.6626146193196698</v>
      </c>
      <c r="K2332">
        <v>5.9138340525046997</v>
      </c>
    </row>
    <row r="2333" spans="1:11" x14ac:dyDescent="0.55000000000000004">
      <c r="A2333">
        <v>465.6</v>
      </c>
      <c r="B2333">
        <v>3.0880887387849798</v>
      </c>
      <c r="C2333">
        <v>1.98962225431601</v>
      </c>
      <c r="D2333">
        <v>2.2639266113892602</v>
      </c>
      <c r="H2333">
        <v>465.6</v>
      </c>
      <c r="I2333">
        <v>4.8060586873644802</v>
      </c>
      <c r="J2333">
        <v>7.5607853107173604</v>
      </c>
      <c r="K2333">
        <v>5.7539015149057597</v>
      </c>
    </row>
    <row r="2334" spans="1:11" x14ac:dyDescent="0.55000000000000004">
      <c r="A2334">
        <v>465.8</v>
      </c>
      <c r="B2334">
        <v>3.10563171069023</v>
      </c>
      <c r="C2334">
        <v>1.9289218998620401</v>
      </c>
      <c r="D2334">
        <v>1.97495083370677</v>
      </c>
      <c r="H2334">
        <v>465.8</v>
      </c>
      <c r="I2334">
        <v>4.3606169712930702</v>
      </c>
      <c r="J2334">
        <v>7.3225066610724996</v>
      </c>
      <c r="K2334">
        <v>5.8144831758227902</v>
      </c>
    </row>
    <row r="2335" spans="1:11" x14ac:dyDescent="0.55000000000000004">
      <c r="A2335">
        <v>466</v>
      </c>
      <c r="B2335">
        <v>3.13398282629087</v>
      </c>
      <c r="C2335">
        <v>1.96983254313853</v>
      </c>
      <c r="D2335">
        <v>2.0750037422901499</v>
      </c>
      <c r="H2335">
        <v>466</v>
      </c>
      <c r="I2335">
        <v>5.8042797779403603</v>
      </c>
      <c r="J2335">
        <v>7.18725877477313</v>
      </c>
      <c r="K2335">
        <v>6.1386905868248904</v>
      </c>
    </row>
    <row r="2336" spans="1:11" x14ac:dyDescent="0.55000000000000004">
      <c r="A2336">
        <v>466.2</v>
      </c>
      <c r="B2336">
        <v>2.9062715786642799</v>
      </c>
      <c r="C2336">
        <v>2.0326019685894599</v>
      </c>
      <c r="D2336">
        <v>2.1049860141094001</v>
      </c>
      <c r="H2336">
        <v>466.2</v>
      </c>
      <c r="I2336">
        <v>5.7191172608455396</v>
      </c>
      <c r="J2336">
        <v>6.7853314500832402</v>
      </c>
      <c r="K2336">
        <v>5.9039887802449904</v>
      </c>
    </row>
    <row r="2337" spans="1:11" x14ac:dyDescent="0.55000000000000004">
      <c r="A2337">
        <v>466.4</v>
      </c>
      <c r="B2337">
        <v>3.0842373107265102</v>
      </c>
      <c r="C2337">
        <v>2.2248740332939199</v>
      </c>
      <c r="D2337">
        <v>2.2863392680278598</v>
      </c>
      <c r="H2337">
        <v>466.4</v>
      </c>
      <c r="I2337">
        <v>6.0693831070703403</v>
      </c>
      <c r="J2337">
        <v>7.0537489415127101</v>
      </c>
      <c r="K2337">
        <v>5.84348538235849</v>
      </c>
    </row>
    <row r="2338" spans="1:11" x14ac:dyDescent="0.55000000000000004">
      <c r="A2338">
        <v>466.6</v>
      </c>
      <c r="B2338">
        <v>3.15619119274655</v>
      </c>
      <c r="C2338">
        <v>2.1956664573823699</v>
      </c>
      <c r="D2338">
        <v>2.14232808169234</v>
      </c>
      <c r="H2338">
        <v>466.6</v>
      </c>
      <c r="I2338">
        <v>5.7836284282430697</v>
      </c>
      <c r="J2338">
        <v>6.7724001608686697</v>
      </c>
      <c r="K2338">
        <v>5.9822886767519803</v>
      </c>
    </row>
    <row r="2339" spans="1:11" x14ac:dyDescent="0.55000000000000004">
      <c r="A2339">
        <v>466.8</v>
      </c>
      <c r="B2339">
        <v>2.9664798900787699</v>
      </c>
      <c r="C2339">
        <v>1.8722226730400899</v>
      </c>
      <c r="D2339">
        <v>2.3515443249376999</v>
      </c>
      <c r="H2339">
        <v>466.8</v>
      </c>
      <c r="I2339">
        <v>5.22810229362796</v>
      </c>
      <c r="J2339">
        <v>6.6695432208291603</v>
      </c>
      <c r="K2339">
        <v>5.2838392063616997</v>
      </c>
    </row>
    <row r="2340" spans="1:11" x14ac:dyDescent="0.55000000000000004">
      <c r="A2340">
        <v>467</v>
      </c>
      <c r="B2340">
        <v>3.2150722124755502</v>
      </c>
      <c r="C2340">
        <v>2.0048229974082399</v>
      </c>
      <c r="D2340">
        <v>1.99442974716566</v>
      </c>
      <c r="H2340">
        <v>467</v>
      </c>
      <c r="I2340">
        <v>5.7026525062020301</v>
      </c>
      <c r="J2340">
        <v>7.0439041174088803</v>
      </c>
      <c r="K2340">
        <v>5.3809074892957698</v>
      </c>
    </row>
    <row r="2341" spans="1:11" x14ac:dyDescent="0.55000000000000004">
      <c r="A2341">
        <v>467.2</v>
      </c>
      <c r="B2341">
        <v>3.1234381967360898</v>
      </c>
      <c r="C2341">
        <v>2.1163894601735498</v>
      </c>
      <c r="D2341">
        <v>2.3856656943125998</v>
      </c>
      <c r="H2341">
        <v>467.2</v>
      </c>
      <c r="I2341">
        <v>6.0154921973778004</v>
      </c>
      <c r="J2341">
        <v>6.2874187662077299</v>
      </c>
      <c r="K2341">
        <v>5.8802544030243702</v>
      </c>
    </row>
    <row r="2342" spans="1:11" x14ac:dyDescent="0.55000000000000004">
      <c r="A2342">
        <v>467.4</v>
      </c>
      <c r="B2342">
        <v>3.0761902270520101</v>
      </c>
      <c r="C2342">
        <v>2.1814058661209899</v>
      </c>
      <c r="D2342">
        <v>2.2484494450363801</v>
      </c>
      <c r="H2342">
        <v>467.4</v>
      </c>
      <c r="I2342">
        <v>5.8455206939513999</v>
      </c>
      <c r="J2342">
        <v>6.2482604682429903</v>
      </c>
      <c r="K2342">
        <v>5.9120972816497899</v>
      </c>
    </row>
    <row r="2343" spans="1:11" x14ac:dyDescent="0.55000000000000004">
      <c r="A2343">
        <v>467.6</v>
      </c>
      <c r="B2343">
        <v>3.2879617830208501</v>
      </c>
      <c r="C2343">
        <v>1.9826630782883501</v>
      </c>
      <c r="D2343">
        <v>2.0934463691416898</v>
      </c>
      <c r="H2343">
        <v>467.6</v>
      </c>
      <c r="I2343">
        <v>5.9521014183084597</v>
      </c>
      <c r="J2343">
        <v>6.8568627900867201</v>
      </c>
      <c r="K2343">
        <v>6.0175522449060201</v>
      </c>
    </row>
    <row r="2344" spans="1:11" x14ac:dyDescent="0.55000000000000004">
      <c r="A2344">
        <v>467.8</v>
      </c>
      <c r="B2344">
        <v>2.7785270914141398</v>
      </c>
      <c r="C2344">
        <v>2.24481142598365</v>
      </c>
      <c r="D2344">
        <v>2.0171046925493101</v>
      </c>
      <c r="H2344">
        <v>467.8</v>
      </c>
      <c r="I2344">
        <v>4.97402638384784</v>
      </c>
      <c r="J2344">
        <v>5.9285936683242202</v>
      </c>
      <c r="K2344">
        <v>6.1291701911502399</v>
      </c>
    </row>
    <row r="2345" spans="1:11" x14ac:dyDescent="0.55000000000000004">
      <c r="A2345">
        <v>468</v>
      </c>
      <c r="B2345">
        <v>2.9818433036337599</v>
      </c>
      <c r="C2345">
        <v>2.1900221023184798</v>
      </c>
      <c r="D2345">
        <v>1.9524579465374701</v>
      </c>
      <c r="H2345">
        <v>468</v>
      </c>
      <c r="I2345">
        <v>5.7471905605079003</v>
      </c>
      <c r="J2345">
        <v>6.0244746498702497</v>
      </c>
      <c r="K2345">
        <v>5.5274619624580703</v>
      </c>
    </row>
    <row r="2346" spans="1:11" x14ac:dyDescent="0.55000000000000004">
      <c r="A2346">
        <v>468.2</v>
      </c>
      <c r="B2346">
        <v>2.95132184639322</v>
      </c>
      <c r="C2346">
        <v>1.9923228863065701</v>
      </c>
      <c r="D2346">
        <v>2.0828666254381201</v>
      </c>
      <c r="H2346">
        <v>468.2</v>
      </c>
      <c r="I2346">
        <v>5.6321870005049597</v>
      </c>
      <c r="J2346">
        <v>6.6179823144569703</v>
      </c>
      <c r="K2346">
        <v>5.8084718149716403</v>
      </c>
    </row>
    <row r="2347" spans="1:11" x14ac:dyDescent="0.55000000000000004">
      <c r="A2347">
        <v>468.4</v>
      </c>
      <c r="B2347">
        <v>3.0102535686810099</v>
      </c>
      <c r="C2347">
        <v>2.3634866066483302</v>
      </c>
      <c r="D2347">
        <v>2.0541924880823101</v>
      </c>
      <c r="H2347">
        <v>468.4</v>
      </c>
      <c r="I2347">
        <v>5.6372830532405596</v>
      </c>
      <c r="J2347">
        <v>6.5650277940686701</v>
      </c>
      <c r="K2347">
        <v>6.0163746948724501</v>
      </c>
    </row>
    <row r="2348" spans="1:11" x14ac:dyDescent="0.55000000000000004">
      <c r="A2348">
        <v>468.6</v>
      </c>
      <c r="B2348">
        <v>2.8181124035766998</v>
      </c>
      <c r="C2348">
        <v>2.2765530737883402</v>
      </c>
      <c r="D2348">
        <v>1.9618931288609101</v>
      </c>
      <c r="H2348">
        <v>468.6</v>
      </c>
      <c r="I2348">
        <v>6.7870910895374896</v>
      </c>
      <c r="J2348">
        <v>6.94793998792648</v>
      </c>
      <c r="K2348">
        <v>5.7760604853819704</v>
      </c>
    </row>
    <row r="2349" spans="1:11" x14ac:dyDescent="0.55000000000000004">
      <c r="A2349">
        <v>468.8</v>
      </c>
      <c r="B2349">
        <v>2.8925866040254902</v>
      </c>
      <c r="C2349">
        <v>2.3855316728823901</v>
      </c>
      <c r="D2349">
        <v>2.05538023666423</v>
      </c>
      <c r="H2349">
        <v>468.8</v>
      </c>
      <c r="I2349">
        <v>6.3865596885622997</v>
      </c>
      <c r="J2349">
        <v>6.8979492811712504</v>
      </c>
      <c r="K2349">
        <v>5.6649564127334902</v>
      </c>
    </row>
    <row r="2350" spans="1:11" x14ac:dyDescent="0.55000000000000004">
      <c r="A2350">
        <v>469</v>
      </c>
      <c r="B2350">
        <v>3.0361556716871498</v>
      </c>
      <c r="C2350">
        <v>2.2834159052420202</v>
      </c>
      <c r="D2350">
        <v>2.4024574718940701</v>
      </c>
      <c r="H2350">
        <v>469</v>
      </c>
      <c r="I2350">
        <v>6.3457020152138996</v>
      </c>
      <c r="J2350">
        <v>6.8179439616324098</v>
      </c>
      <c r="K2350">
        <v>5.6692631864773499</v>
      </c>
    </row>
    <row r="2351" spans="1:11" x14ac:dyDescent="0.55000000000000004">
      <c r="A2351">
        <v>469.2</v>
      </c>
      <c r="B2351">
        <v>3.1029365043061099</v>
      </c>
      <c r="C2351">
        <v>2.1740061355015001</v>
      </c>
      <c r="D2351">
        <v>2.1446310534327502</v>
      </c>
      <c r="H2351">
        <v>469.2</v>
      </c>
      <c r="I2351">
        <v>5.4119529551097099</v>
      </c>
      <c r="J2351">
        <v>6.78573598603659</v>
      </c>
      <c r="K2351">
        <v>5.13666912786781</v>
      </c>
    </row>
    <row r="2352" spans="1:11" x14ac:dyDescent="0.55000000000000004">
      <c r="A2352">
        <v>469.4</v>
      </c>
      <c r="B2352">
        <v>2.8028495332258001</v>
      </c>
      <c r="C2352">
        <v>2.0399166176403001</v>
      </c>
      <c r="D2352">
        <v>2.25404559583238</v>
      </c>
      <c r="H2352">
        <v>469.4</v>
      </c>
      <c r="I2352">
        <v>5.9533943805604501</v>
      </c>
      <c r="J2352">
        <v>5.9610540688817304</v>
      </c>
      <c r="K2352">
        <v>5.9073804910279097</v>
      </c>
    </row>
    <row r="2353" spans="1:11" x14ac:dyDescent="0.55000000000000004">
      <c r="A2353">
        <v>469.6</v>
      </c>
      <c r="B2353">
        <v>2.9017388022467698</v>
      </c>
      <c r="C2353">
        <v>2.2616842042042098</v>
      </c>
      <c r="D2353">
        <v>2.5929050114503198</v>
      </c>
      <c r="H2353">
        <v>469.6</v>
      </c>
      <c r="I2353">
        <v>6.4272105326655096</v>
      </c>
      <c r="J2353">
        <v>5.7391943959449403</v>
      </c>
      <c r="K2353">
        <v>5.6193150079415499</v>
      </c>
    </row>
    <row r="2354" spans="1:11" x14ac:dyDescent="0.55000000000000004">
      <c r="A2354">
        <v>469.8</v>
      </c>
      <c r="B2354">
        <v>3.1010931040248102</v>
      </c>
      <c r="C2354">
        <v>2.4908233231549102</v>
      </c>
      <c r="D2354">
        <v>2.37698801703083</v>
      </c>
      <c r="H2354">
        <v>469.8</v>
      </c>
      <c r="I2354">
        <v>5.8613543151986303</v>
      </c>
      <c r="J2354">
        <v>6.2513019105716099</v>
      </c>
      <c r="K2354">
        <v>5.8170652112292096</v>
      </c>
    </row>
    <row r="2355" spans="1:11" x14ac:dyDescent="0.55000000000000004">
      <c r="A2355">
        <v>470</v>
      </c>
      <c r="B2355">
        <v>2.83562380775028</v>
      </c>
      <c r="C2355">
        <v>2.1463743161542901</v>
      </c>
      <c r="D2355">
        <v>2.4348426156927898</v>
      </c>
      <c r="H2355">
        <v>470</v>
      </c>
      <c r="I2355">
        <v>6.4875994957936198</v>
      </c>
      <c r="J2355">
        <v>5.8653233584652797</v>
      </c>
      <c r="K2355">
        <v>5.6417817552826799</v>
      </c>
    </row>
    <row r="2356" spans="1:11" x14ac:dyDescent="0.55000000000000004">
      <c r="A2356">
        <v>470.2</v>
      </c>
      <c r="B2356">
        <v>3.1748765978715001</v>
      </c>
      <c r="C2356">
        <v>2.22413032392708</v>
      </c>
      <c r="D2356">
        <v>2.6717054838126399</v>
      </c>
      <c r="H2356">
        <v>470.2</v>
      </c>
      <c r="I2356">
        <v>6.7064612320280297</v>
      </c>
      <c r="J2356">
        <v>5.8732167888726403</v>
      </c>
      <c r="K2356">
        <v>5.8394438923676804</v>
      </c>
    </row>
    <row r="2357" spans="1:11" x14ac:dyDescent="0.55000000000000004">
      <c r="A2357">
        <v>470.4</v>
      </c>
      <c r="B2357">
        <v>3.1779228325054398</v>
      </c>
      <c r="C2357">
        <v>2.4344747982856401</v>
      </c>
      <c r="D2357">
        <v>2.4880083072152299</v>
      </c>
      <c r="H2357">
        <v>470.4</v>
      </c>
      <c r="I2357">
        <v>5.60492227158701</v>
      </c>
      <c r="J2357">
        <v>5.9745955129225203</v>
      </c>
      <c r="K2357">
        <v>5.3244281706220704</v>
      </c>
    </row>
    <row r="2358" spans="1:11" x14ac:dyDescent="0.55000000000000004">
      <c r="A2358">
        <v>470.6</v>
      </c>
      <c r="B2358">
        <v>3.0645473258453002</v>
      </c>
      <c r="C2358">
        <v>2.3313419161812399</v>
      </c>
      <c r="D2358">
        <v>2.34719004610937</v>
      </c>
      <c r="H2358">
        <v>470.6</v>
      </c>
      <c r="I2358">
        <v>5.8717219143513804</v>
      </c>
      <c r="J2358">
        <v>6.1035397014951203</v>
      </c>
      <c r="K2358">
        <v>5.5522579059227004</v>
      </c>
    </row>
    <row r="2359" spans="1:11" x14ac:dyDescent="0.55000000000000004">
      <c r="A2359">
        <v>470.8</v>
      </c>
      <c r="B2359">
        <v>3.0605614201454499</v>
      </c>
      <c r="C2359">
        <v>2.3435648410332899</v>
      </c>
      <c r="D2359">
        <v>2.44914170476966</v>
      </c>
      <c r="H2359">
        <v>470.8</v>
      </c>
      <c r="I2359">
        <v>6.0424644328032802</v>
      </c>
      <c r="J2359">
        <v>5.7874934095856698</v>
      </c>
      <c r="K2359">
        <v>5.5667118904225896</v>
      </c>
    </row>
    <row r="2360" spans="1:11" x14ac:dyDescent="0.55000000000000004">
      <c r="A2360">
        <v>471</v>
      </c>
      <c r="B2360">
        <v>3.2087162780158298</v>
      </c>
      <c r="C2360">
        <v>2.5181616783516501</v>
      </c>
      <c r="D2360">
        <v>2.5865345206886401</v>
      </c>
      <c r="H2360">
        <v>471</v>
      </c>
      <c r="I2360">
        <v>5.6686255923042896</v>
      </c>
      <c r="J2360">
        <v>5.7265254119703899</v>
      </c>
      <c r="K2360">
        <v>5.6324831467024898</v>
      </c>
    </row>
    <row r="2361" spans="1:11" x14ac:dyDescent="0.55000000000000004">
      <c r="A2361">
        <v>471.2</v>
      </c>
      <c r="B2361">
        <v>3.0700172325677602</v>
      </c>
      <c r="C2361">
        <v>2.22924275427382</v>
      </c>
      <c r="D2361">
        <v>2.4910845269186801</v>
      </c>
      <c r="H2361">
        <v>471.2</v>
      </c>
      <c r="I2361">
        <v>6.1020406707173498</v>
      </c>
      <c r="J2361">
        <v>5.8386778506481001</v>
      </c>
      <c r="K2361">
        <v>5.5223482919989202</v>
      </c>
    </row>
    <row r="2362" spans="1:11" x14ac:dyDescent="0.55000000000000004">
      <c r="A2362">
        <v>471.4</v>
      </c>
      <c r="B2362">
        <v>3.3606974454767098</v>
      </c>
      <c r="C2362">
        <v>2.3028284444993798</v>
      </c>
      <c r="D2362">
        <v>2.70163906439211</v>
      </c>
      <c r="H2362">
        <v>471.4</v>
      </c>
      <c r="I2362">
        <v>6.4783773693926499</v>
      </c>
      <c r="J2362">
        <v>6.3325339317718603</v>
      </c>
      <c r="K2362">
        <v>5.8192030024228902</v>
      </c>
    </row>
    <row r="2363" spans="1:11" x14ac:dyDescent="0.55000000000000004">
      <c r="A2363">
        <v>471.6</v>
      </c>
      <c r="B2363">
        <v>3.2901223125221501</v>
      </c>
      <c r="C2363">
        <v>2.3442903507950601</v>
      </c>
      <c r="D2363">
        <v>2.5802703168741199</v>
      </c>
      <c r="H2363">
        <v>471.6</v>
      </c>
      <c r="I2363">
        <v>5.9491537203182698</v>
      </c>
      <c r="J2363">
        <v>5.99611821730009</v>
      </c>
      <c r="K2363">
        <v>5.4263642906935701</v>
      </c>
    </row>
    <row r="2364" spans="1:11" x14ac:dyDescent="0.55000000000000004">
      <c r="A2364">
        <v>471.8</v>
      </c>
      <c r="B2364">
        <v>3.2489296203408999</v>
      </c>
      <c r="C2364">
        <v>2.4850535455170801</v>
      </c>
      <c r="D2364">
        <v>2.5614980115580299</v>
      </c>
      <c r="H2364">
        <v>471.8</v>
      </c>
      <c r="I2364">
        <v>5.5377414082309402</v>
      </c>
      <c r="J2364">
        <v>6.3128694496250599</v>
      </c>
      <c r="K2364">
        <v>5.8606423170704796</v>
      </c>
    </row>
    <row r="2365" spans="1:11" x14ac:dyDescent="0.55000000000000004">
      <c r="A2365">
        <v>472</v>
      </c>
      <c r="B2365">
        <v>3.09373471522371</v>
      </c>
      <c r="C2365">
        <v>2.50779515411738</v>
      </c>
      <c r="D2365">
        <v>3.12610661219008</v>
      </c>
      <c r="H2365">
        <v>472</v>
      </c>
      <c r="I2365">
        <v>6.2383804013482802</v>
      </c>
      <c r="J2365">
        <v>5.8439862091361103</v>
      </c>
      <c r="K2365">
        <v>5.5331543916104797</v>
      </c>
    </row>
    <row r="2366" spans="1:11" x14ac:dyDescent="0.55000000000000004">
      <c r="A2366">
        <v>472.2</v>
      </c>
      <c r="B2366">
        <v>2.9315925662281499</v>
      </c>
      <c r="C2366">
        <v>2.2327010537746301</v>
      </c>
      <c r="D2366">
        <v>2.9619214007183898</v>
      </c>
      <c r="H2366">
        <v>472.2</v>
      </c>
      <c r="I2366">
        <v>6.1001953101453799</v>
      </c>
      <c r="J2366">
        <v>6.0250330539183201</v>
      </c>
      <c r="K2366">
        <v>5.92139296571803</v>
      </c>
    </row>
    <row r="2367" spans="1:11" x14ac:dyDescent="0.55000000000000004">
      <c r="A2367">
        <v>472.4</v>
      </c>
      <c r="B2367">
        <v>2.83850466280541</v>
      </c>
      <c r="C2367">
        <v>2.30451788496902</v>
      </c>
      <c r="D2367">
        <v>2.9734350227493298</v>
      </c>
      <c r="H2367">
        <v>472.4</v>
      </c>
      <c r="I2367">
        <v>6.20017298218636</v>
      </c>
      <c r="J2367">
        <v>5.7519148136945404</v>
      </c>
      <c r="K2367">
        <v>5.9259190175514496</v>
      </c>
    </row>
    <row r="2368" spans="1:11" x14ac:dyDescent="0.55000000000000004">
      <c r="A2368">
        <v>472.6</v>
      </c>
      <c r="B2368">
        <v>3.0545104964768401</v>
      </c>
      <c r="C2368">
        <v>2.3544567781087702</v>
      </c>
      <c r="D2368">
        <v>2.9986479919536402</v>
      </c>
      <c r="H2368">
        <v>472.6</v>
      </c>
      <c r="I2368">
        <v>6.3908169364800296</v>
      </c>
      <c r="J2368">
        <v>5.9343785429651197</v>
      </c>
      <c r="K2368">
        <v>5.5098947048025098</v>
      </c>
    </row>
    <row r="2369" spans="1:11" x14ac:dyDescent="0.55000000000000004">
      <c r="A2369">
        <v>472.8</v>
      </c>
      <c r="B2369">
        <v>3.0570896740451201</v>
      </c>
      <c r="C2369">
        <v>2.23056439112412</v>
      </c>
      <c r="D2369">
        <v>2.9054935214360702</v>
      </c>
      <c r="H2369">
        <v>472.8</v>
      </c>
      <c r="I2369">
        <v>5.8975441985565302</v>
      </c>
      <c r="J2369">
        <v>5.7839541862059196</v>
      </c>
      <c r="K2369">
        <v>6.2143761322254498</v>
      </c>
    </row>
    <row r="2370" spans="1:11" x14ac:dyDescent="0.55000000000000004">
      <c r="A2370">
        <v>473</v>
      </c>
      <c r="B2370">
        <v>3.1742847401079102</v>
      </c>
      <c r="C2370">
        <v>2.59027288196646</v>
      </c>
      <c r="D2370">
        <v>3.05082978791024</v>
      </c>
      <c r="H2370">
        <v>473</v>
      </c>
      <c r="I2370">
        <v>5.8520129534388898</v>
      </c>
      <c r="J2370">
        <v>5.7549315395671199</v>
      </c>
      <c r="K2370">
        <v>5.3255436332937203</v>
      </c>
    </row>
    <row r="2371" spans="1:11" x14ac:dyDescent="0.55000000000000004">
      <c r="A2371">
        <v>473.2</v>
      </c>
      <c r="B2371">
        <v>3.1916123034346402</v>
      </c>
      <c r="C2371">
        <v>2.36153229545745</v>
      </c>
      <c r="D2371">
        <v>3.0740248715929299</v>
      </c>
      <c r="H2371">
        <v>473.2</v>
      </c>
      <c r="I2371">
        <v>6.09837529864022</v>
      </c>
      <c r="J2371">
        <v>5.5962970592361696</v>
      </c>
      <c r="K2371">
        <v>5.43789756517298</v>
      </c>
    </row>
    <row r="2372" spans="1:11" x14ac:dyDescent="0.55000000000000004">
      <c r="A2372">
        <v>473.4</v>
      </c>
      <c r="B2372">
        <v>2.9523398555150999</v>
      </c>
      <c r="C2372">
        <v>2.4822592551740099</v>
      </c>
      <c r="D2372">
        <v>3.0117924429918999</v>
      </c>
      <c r="H2372">
        <v>473.4</v>
      </c>
      <c r="I2372">
        <v>5.6039406810432304</v>
      </c>
      <c r="J2372">
        <v>5.8015419820704901</v>
      </c>
      <c r="K2372">
        <v>5.6415365776266899</v>
      </c>
    </row>
    <row r="2373" spans="1:11" x14ac:dyDescent="0.55000000000000004">
      <c r="A2373">
        <v>473.6</v>
      </c>
      <c r="B2373">
        <v>3.06790829007377</v>
      </c>
      <c r="C2373">
        <v>2.5302065130417501</v>
      </c>
      <c r="D2373">
        <v>2.98513627044307</v>
      </c>
      <c r="H2373">
        <v>473.6</v>
      </c>
      <c r="I2373">
        <v>5.8654521157355504</v>
      </c>
      <c r="J2373">
        <v>5.8393679677240504</v>
      </c>
      <c r="K2373">
        <v>5.3733443530158196</v>
      </c>
    </row>
    <row r="2374" spans="1:11" x14ac:dyDescent="0.55000000000000004">
      <c r="A2374">
        <v>473.8</v>
      </c>
      <c r="B2374">
        <v>3.1861022261809402</v>
      </c>
      <c r="C2374">
        <v>1.9456391059418701</v>
      </c>
      <c r="D2374">
        <v>3.1787293379942998</v>
      </c>
      <c r="H2374">
        <v>473.8</v>
      </c>
      <c r="I2374">
        <v>5.1349157433022299</v>
      </c>
      <c r="J2374">
        <v>6.13354400417533</v>
      </c>
      <c r="K2374">
        <v>5.7524489693128498</v>
      </c>
    </row>
    <row r="2375" spans="1:11" x14ac:dyDescent="0.55000000000000004">
      <c r="A2375">
        <v>474</v>
      </c>
      <c r="B2375">
        <v>3.3613497488661501</v>
      </c>
      <c r="C2375">
        <v>1.8455571652606899</v>
      </c>
      <c r="D2375">
        <v>3.14249214794039</v>
      </c>
      <c r="H2375">
        <v>474</v>
      </c>
      <c r="I2375">
        <v>5.6359077304438401</v>
      </c>
      <c r="J2375">
        <v>5.71532156625765</v>
      </c>
      <c r="K2375">
        <v>5.7478312818296899</v>
      </c>
    </row>
    <row r="2376" spans="1:11" x14ac:dyDescent="0.55000000000000004">
      <c r="A2376">
        <v>474.2</v>
      </c>
      <c r="B2376">
        <v>3.31008056988387</v>
      </c>
      <c r="C2376">
        <v>2.0088461662885102</v>
      </c>
      <c r="D2376">
        <v>2.9403487454242301</v>
      </c>
      <c r="H2376">
        <v>474.2</v>
      </c>
      <c r="I2376">
        <v>5.6475108681482702</v>
      </c>
      <c r="J2376">
        <v>6.1086183357287203</v>
      </c>
      <c r="K2376">
        <v>5.4802169023482703</v>
      </c>
    </row>
    <row r="2377" spans="1:11" x14ac:dyDescent="0.55000000000000004">
      <c r="A2377">
        <v>474.4</v>
      </c>
      <c r="B2377">
        <v>3.21566483026939</v>
      </c>
      <c r="C2377">
        <v>1.98524848993508</v>
      </c>
      <c r="D2377">
        <v>2.8898414216383501</v>
      </c>
      <c r="H2377">
        <v>474.4</v>
      </c>
      <c r="I2377">
        <v>5.5456316890821196</v>
      </c>
      <c r="J2377">
        <v>5.7875241130341797</v>
      </c>
      <c r="K2377">
        <v>5.2565882444463803</v>
      </c>
    </row>
    <row r="2378" spans="1:11" x14ac:dyDescent="0.55000000000000004">
      <c r="A2378">
        <v>474.6</v>
      </c>
      <c r="B2378">
        <v>3.1766882939731702</v>
      </c>
      <c r="C2378">
        <v>1.84742651253556</v>
      </c>
      <c r="D2378">
        <v>2.7343342682439302</v>
      </c>
      <c r="H2378">
        <v>474.6</v>
      </c>
      <c r="I2378">
        <v>5.7926646102408101</v>
      </c>
      <c r="J2378">
        <v>5.8915136758743296</v>
      </c>
      <c r="K2378">
        <v>5.4843869795950599</v>
      </c>
    </row>
    <row r="2379" spans="1:11" x14ac:dyDescent="0.55000000000000004">
      <c r="A2379">
        <v>474.8</v>
      </c>
      <c r="B2379">
        <v>3.5377551351842</v>
      </c>
      <c r="C2379">
        <v>2.0901471518331798</v>
      </c>
      <c r="D2379">
        <v>2.81860110894169</v>
      </c>
      <c r="H2379">
        <v>474.8</v>
      </c>
      <c r="I2379">
        <v>5.8390992138030704</v>
      </c>
      <c r="J2379">
        <v>5.8911447831464603</v>
      </c>
      <c r="K2379">
        <v>5.54506286045764</v>
      </c>
    </row>
    <row r="2380" spans="1:11" x14ac:dyDescent="0.55000000000000004">
      <c r="A2380">
        <v>475</v>
      </c>
      <c r="B2380">
        <v>3.2607948045610899</v>
      </c>
      <c r="C2380">
        <v>2.1072109451043102</v>
      </c>
      <c r="D2380">
        <v>2.8882298071747798</v>
      </c>
      <c r="H2380">
        <v>475</v>
      </c>
      <c r="I2380">
        <v>5.6303500376539697</v>
      </c>
      <c r="J2380">
        <v>6.4004388619956298</v>
      </c>
      <c r="K2380">
        <v>5.5790053021749104</v>
      </c>
    </row>
    <row r="2381" spans="1:11" x14ac:dyDescent="0.55000000000000004">
      <c r="A2381">
        <v>475.2</v>
      </c>
      <c r="B2381">
        <v>3.3085462345453598</v>
      </c>
      <c r="C2381">
        <v>2.1632751899373299</v>
      </c>
      <c r="D2381">
        <v>2.9401708687433801</v>
      </c>
      <c r="H2381">
        <v>475.2</v>
      </c>
      <c r="I2381">
        <v>6.07131498141199</v>
      </c>
      <c r="J2381">
        <v>5.9801003389035596</v>
      </c>
      <c r="K2381">
        <v>5.6200321686083399</v>
      </c>
    </row>
    <row r="2382" spans="1:11" x14ac:dyDescent="0.55000000000000004">
      <c r="A2382">
        <v>475.4</v>
      </c>
      <c r="B2382">
        <v>3.1067980403306898</v>
      </c>
      <c r="C2382">
        <v>2.2654834707926201</v>
      </c>
      <c r="D2382">
        <v>2.9733904242065301</v>
      </c>
      <c r="H2382">
        <v>475.4</v>
      </c>
      <c r="I2382">
        <v>6.43269306209781</v>
      </c>
      <c r="J2382">
        <v>6.10299468223345</v>
      </c>
      <c r="K2382">
        <v>5.3583648313744403</v>
      </c>
    </row>
    <row r="2383" spans="1:11" x14ac:dyDescent="0.55000000000000004">
      <c r="A2383">
        <v>475.6</v>
      </c>
      <c r="B2383">
        <v>3.1573567290144902</v>
      </c>
      <c r="C2383">
        <v>2.1315833665325101</v>
      </c>
      <c r="D2383">
        <v>2.5243683392224701</v>
      </c>
      <c r="H2383">
        <v>475.6</v>
      </c>
      <c r="I2383">
        <v>6.1410119627709499</v>
      </c>
      <c r="J2383">
        <v>7.7865266720818997</v>
      </c>
      <c r="K2383">
        <v>5.7341797037023099</v>
      </c>
    </row>
    <row r="2384" spans="1:11" x14ac:dyDescent="0.55000000000000004">
      <c r="A2384">
        <v>475.8</v>
      </c>
      <c r="B2384">
        <v>3.2932575882508299</v>
      </c>
      <c r="C2384">
        <v>2.18501073169416</v>
      </c>
      <c r="D2384">
        <v>2.8738858023759901</v>
      </c>
      <c r="H2384">
        <v>475.8</v>
      </c>
      <c r="I2384">
        <v>6.4295765177060202</v>
      </c>
      <c r="J2384">
        <v>7.0383807113283403</v>
      </c>
      <c r="K2384">
        <v>6.0431586828946404</v>
      </c>
    </row>
    <row r="2385" spans="1:11" x14ac:dyDescent="0.55000000000000004">
      <c r="A2385">
        <v>476</v>
      </c>
      <c r="B2385">
        <v>3.2678385127276801</v>
      </c>
      <c r="C2385">
        <v>2.0582203420904599</v>
      </c>
      <c r="D2385">
        <v>3.2372271041542899</v>
      </c>
      <c r="H2385">
        <v>476</v>
      </c>
      <c r="I2385">
        <v>5.8909872447694998</v>
      </c>
      <c r="J2385">
        <v>7.7432172465288502</v>
      </c>
      <c r="K2385">
        <v>5.1978255085741001</v>
      </c>
    </row>
    <row r="2386" spans="1:11" x14ac:dyDescent="0.55000000000000004">
      <c r="A2386">
        <v>476.2</v>
      </c>
      <c r="B2386">
        <v>3.2573141299983801</v>
      </c>
      <c r="C2386">
        <v>2.12114810228978</v>
      </c>
      <c r="D2386">
        <v>3.2652243026739902</v>
      </c>
      <c r="H2386">
        <v>476.2</v>
      </c>
      <c r="I2386">
        <v>7.5904572330655196</v>
      </c>
      <c r="J2386">
        <v>8.4078338044130607</v>
      </c>
      <c r="K2386">
        <v>5.5326747146814697</v>
      </c>
    </row>
    <row r="2387" spans="1:11" x14ac:dyDescent="0.55000000000000004">
      <c r="A2387">
        <v>476.4</v>
      </c>
      <c r="B2387">
        <v>3.1285147123349999</v>
      </c>
      <c r="C2387">
        <v>2.3916522155859998</v>
      </c>
      <c r="D2387">
        <v>3.2578527662077299</v>
      </c>
      <c r="H2387">
        <v>476.4</v>
      </c>
      <c r="I2387">
        <v>6.3485739632003897</v>
      </c>
      <c r="J2387">
        <v>8.0762739961628505</v>
      </c>
      <c r="K2387">
        <v>5.7989939844527996</v>
      </c>
    </row>
    <row r="2388" spans="1:11" x14ac:dyDescent="0.55000000000000004">
      <c r="A2388">
        <v>476.6</v>
      </c>
      <c r="B2388">
        <v>3.08595957985403</v>
      </c>
      <c r="C2388">
        <v>2.2176178384887901</v>
      </c>
      <c r="D2388">
        <v>3.3186071857840198</v>
      </c>
      <c r="H2388">
        <v>476.6</v>
      </c>
      <c r="I2388">
        <v>6.4894862229685204</v>
      </c>
      <c r="J2388">
        <v>7.8580362907777301</v>
      </c>
      <c r="K2388">
        <v>5.8625148114335301</v>
      </c>
    </row>
    <row r="2389" spans="1:11" x14ac:dyDescent="0.55000000000000004">
      <c r="A2389">
        <v>476.8</v>
      </c>
      <c r="B2389">
        <v>3.0649698754864199</v>
      </c>
      <c r="C2389">
        <v>1.9196424875931899</v>
      </c>
      <c r="D2389">
        <v>3.23760273359578</v>
      </c>
      <c r="H2389">
        <v>476.8</v>
      </c>
      <c r="I2389">
        <v>6.4419697618959999</v>
      </c>
      <c r="J2389">
        <v>8.33441781962612</v>
      </c>
      <c r="K2389">
        <v>6.0547072200123502</v>
      </c>
    </row>
    <row r="2390" spans="1:11" x14ac:dyDescent="0.55000000000000004">
      <c r="A2390">
        <v>477</v>
      </c>
      <c r="B2390">
        <v>2.9041311452876402</v>
      </c>
      <c r="C2390">
        <v>2.1627787053099801</v>
      </c>
      <c r="D2390">
        <v>3.13142303748613</v>
      </c>
      <c r="H2390">
        <v>477</v>
      </c>
      <c r="I2390">
        <v>6.54144129415665</v>
      </c>
      <c r="J2390">
        <v>6.9470205283376796</v>
      </c>
      <c r="K2390">
        <v>5.5376161967425404</v>
      </c>
    </row>
    <row r="2391" spans="1:11" x14ac:dyDescent="0.55000000000000004">
      <c r="A2391">
        <v>477.2</v>
      </c>
      <c r="B2391">
        <v>2.9345086842096899</v>
      </c>
      <c r="C2391">
        <v>2.0262398288321899</v>
      </c>
      <c r="D2391">
        <v>3.26885226911708</v>
      </c>
      <c r="H2391">
        <v>477.2</v>
      </c>
      <c r="I2391">
        <v>6.4234688000194202</v>
      </c>
      <c r="J2391">
        <v>8.2608219869665795</v>
      </c>
      <c r="K2391">
        <v>5.8547058590758096</v>
      </c>
    </row>
    <row r="2392" spans="1:11" x14ac:dyDescent="0.55000000000000004">
      <c r="A2392">
        <v>477.4</v>
      </c>
      <c r="B2392">
        <v>3.23791618566979</v>
      </c>
      <c r="C2392">
        <v>2.1433415081771399</v>
      </c>
      <c r="D2392">
        <v>3.11643013834852</v>
      </c>
      <c r="H2392">
        <v>477.4</v>
      </c>
      <c r="I2392">
        <v>6.7050171777187604</v>
      </c>
      <c r="J2392">
        <v>8.44749344053713</v>
      </c>
      <c r="K2392">
        <v>5.77104604579156</v>
      </c>
    </row>
    <row r="2393" spans="1:11" x14ac:dyDescent="0.55000000000000004">
      <c r="A2393">
        <v>477.6</v>
      </c>
      <c r="B2393">
        <v>3.2506043710936701</v>
      </c>
      <c r="C2393">
        <v>2.2852156196738198</v>
      </c>
      <c r="D2393">
        <v>3.25042630333314</v>
      </c>
      <c r="H2393">
        <v>477.6</v>
      </c>
      <c r="I2393">
        <v>6.9827852385071996</v>
      </c>
      <c r="J2393">
        <v>8.14620199623951</v>
      </c>
      <c r="K2393">
        <v>5.7704952229014301</v>
      </c>
    </row>
    <row r="2394" spans="1:11" x14ac:dyDescent="0.55000000000000004">
      <c r="A2394">
        <v>477.8</v>
      </c>
      <c r="B2394">
        <v>3.4588836852476899</v>
      </c>
      <c r="C2394">
        <v>2.3456669997014998</v>
      </c>
      <c r="D2394">
        <v>3.6728886157865701</v>
      </c>
      <c r="H2394">
        <v>477.8</v>
      </c>
      <c r="I2394">
        <v>6.8933899207021501</v>
      </c>
      <c r="J2394">
        <v>7.9429604816482398</v>
      </c>
      <c r="K2394">
        <v>5.2110560556263001</v>
      </c>
    </row>
    <row r="2395" spans="1:11" x14ac:dyDescent="0.55000000000000004">
      <c r="A2395">
        <v>478</v>
      </c>
      <c r="B2395">
        <v>3.3017103412610198</v>
      </c>
      <c r="C2395">
        <v>1.9279010067103799</v>
      </c>
      <c r="D2395">
        <v>3.3941558166829799</v>
      </c>
      <c r="H2395">
        <v>478</v>
      </c>
      <c r="I2395">
        <v>6.8954123414291999</v>
      </c>
      <c r="J2395">
        <v>7.7426061329718801</v>
      </c>
      <c r="K2395">
        <v>5.7945987597156901</v>
      </c>
    </row>
    <row r="2396" spans="1:11" x14ac:dyDescent="0.55000000000000004">
      <c r="A2396">
        <v>478.2</v>
      </c>
      <c r="B2396">
        <v>3.4011146245500798</v>
      </c>
      <c r="C2396">
        <v>2.02761795420846</v>
      </c>
      <c r="D2396">
        <v>3.4957377665954299</v>
      </c>
      <c r="H2396">
        <v>478.2</v>
      </c>
      <c r="I2396">
        <v>7.03432040032052</v>
      </c>
      <c r="J2396">
        <v>8.1557745624155906</v>
      </c>
      <c r="K2396">
        <v>6.16129726739549</v>
      </c>
    </row>
    <row r="2397" spans="1:11" x14ac:dyDescent="0.55000000000000004">
      <c r="A2397">
        <v>478.4</v>
      </c>
      <c r="B2397">
        <v>3.0472057819768801</v>
      </c>
      <c r="C2397">
        <v>2.15440485594864</v>
      </c>
      <c r="D2397">
        <v>3.8666180163771702</v>
      </c>
      <c r="H2397">
        <v>478.4</v>
      </c>
      <c r="I2397">
        <v>7.0322295052513697</v>
      </c>
      <c r="J2397">
        <v>8.57301176752323</v>
      </c>
      <c r="K2397">
        <v>6.1012702631813598</v>
      </c>
    </row>
    <row r="2398" spans="1:11" x14ac:dyDescent="0.55000000000000004">
      <c r="A2398">
        <v>478.6</v>
      </c>
      <c r="B2398">
        <v>3.3837480045566699</v>
      </c>
      <c r="C2398">
        <v>2.1215962175270602</v>
      </c>
      <c r="D2398">
        <v>3.5629715628668199</v>
      </c>
      <c r="H2398">
        <v>478.6</v>
      </c>
      <c r="I2398">
        <v>7.0633290240131297</v>
      </c>
      <c r="J2398">
        <v>8.2956811197435201</v>
      </c>
      <c r="K2398">
        <v>5.3464858333965299</v>
      </c>
    </row>
    <row r="2399" spans="1:11" x14ac:dyDescent="0.55000000000000004">
      <c r="A2399">
        <v>478.8</v>
      </c>
      <c r="B2399">
        <v>3.0629805502807899</v>
      </c>
      <c r="C2399">
        <v>2.37608504177161</v>
      </c>
      <c r="D2399">
        <v>3.47341050364084</v>
      </c>
      <c r="H2399">
        <v>478.8</v>
      </c>
      <c r="I2399">
        <v>6.8124375477826096</v>
      </c>
      <c r="J2399">
        <v>7.9119131312802899</v>
      </c>
      <c r="K2399">
        <v>6.0592244788087903</v>
      </c>
    </row>
    <row r="2400" spans="1:11" x14ac:dyDescent="0.55000000000000004">
      <c r="A2400">
        <v>479</v>
      </c>
      <c r="B2400">
        <v>3.16830458483529</v>
      </c>
      <c r="C2400">
        <v>2.1341991685519002</v>
      </c>
      <c r="D2400">
        <v>3.7582790882169101</v>
      </c>
      <c r="H2400">
        <v>479</v>
      </c>
      <c r="I2400">
        <v>6.9356377166876904</v>
      </c>
      <c r="J2400">
        <v>8.81270349194304</v>
      </c>
      <c r="K2400">
        <v>5.5805793755279796</v>
      </c>
    </row>
    <row r="2401" spans="1:11" x14ac:dyDescent="0.55000000000000004">
      <c r="A2401">
        <v>479.2</v>
      </c>
      <c r="B2401">
        <v>3.34898175526369</v>
      </c>
      <c r="C2401">
        <v>2.3702622946711198</v>
      </c>
      <c r="D2401">
        <v>3.38189523252746</v>
      </c>
      <c r="H2401">
        <v>479.2</v>
      </c>
      <c r="I2401">
        <v>6.0424721487153201</v>
      </c>
      <c r="J2401">
        <v>7.9342693739800003</v>
      </c>
      <c r="K2401">
        <v>5.2677592660635604</v>
      </c>
    </row>
    <row r="2402" spans="1:11" x14ac:dyDescent="0.55000000000000004">
      <c r="A2402">
        <v>479.4</v>
      </c>
      <c r="B2402">
        <v>3.3163248550720201</v>
      </c>
      <c r="C2402">
        <v>2.1668305759192701</v>
      </c>
      <c r="D2402">
        <v>3.2944176901157598</v>
      </c>
      <c r="H2402">
        <v>479.4</v>
      </c>
      <c r="I2402">
        <v>5.6499017513164098</v>
      </c>
      <c r="J2402">
        <v>7.8198274469650704</v>
      </c>
      <c r="K2402">
        <v>4.9065865044757597</v>
      </c>
    </row>
    <row r="2403" spans="1:11" x14ac:dyDescent="0.55000000000000004">
      <c r="A2403">
        <v>479.6</v>
      </c>
      <c r="B2403">
        <v>3.28884698224496</v>
      </c>
      <c r="C2403">
        <v>2.4897474331056899</v>
      </c>
      <c r="D2403">
        <v>3.2450450094740999</v>
      </c>
      <c r="H2403">
        <v>479.6</v>
      </c>
      <c r="I2403">
        <v>5.3121234366731303</v>
      </c>
      <c r="J2403">
        <v>8.3543684499527302</v>
      </c>
      <c r="K2403">
        <v>5.6156517678052396</v>
      </c>
    </row>
    <row r="2404" spans="1:11" x14ac:dyDescent="0.55000000000000004">
      <c r="A2404">
        <v>479.8</v>
      </c>
      <c r="B2404">
        <v>3.35137313258747</v>
      </c>
      <c r="C2404">
        <v>2.1531121796823798</v>
      </c>
      <c r="D2404">
        <v>3.12910483360892</v>
      </c>
      <c r="H2404">
        <v>479.8</v>
      </c>
      <c r="I2404">
        <v>5.4354837590864999</v>
      </c>
      <c r="J2404">
        <v>8.1619435673112495</v>
      </c>
      <c r="K2404">
        <v>5.5897665986921199</v>
      </c>
    </row>
    <row r="2405" spans="1:11" x14ac:dyDescent="0.55000000000000004">
      <c r="A2405">
        <v>480</v>
      </c>
      <c r="B2405">
        <v>3.49802629355719</v>
      </c>
      <c r="C2405">
        <v>2.2754581989272502</v>
      </c>
      <c r="D2405">
        <v>3.32129928129577</v>
      </c>
      <c r="H2405">
        <v>480</v>
      </c>
      <c r="I2405">
        <v>6.1103804351094899</v>
      </c>
      <c r="J2405">
        <v>7.7793883530968504</v>
      </c>
      <c r="K2405">
        <v>5.73135786879525</v>
      </c>
    </row>
    <row r="2406" spans="1:11" x14ac:dyDescent="0.55000000000000004">
      <c r="A2406">
        <v>480.2</v>
      </c>
      <c r="B2406">
        <v>3.5173422763764202</v>
      </c>
      <c r="C2406">
        <v>2.42635823489677</v>
      </c>
      <c r="D2406">
        <v>3.38193872548185</v>
      </c>
      <c r="H2406">
        <v>480.2</v>
      </c>
      <c r="I2406">
        <v>6.0579038788387196</v>
      </c>
      <c r="J2406">
        <v>6.9312813125298902</v>
      </c>
      <c r="K2406">
        <v>5.6820154906082996</v>
      </c>
    </row>
    <row r="2407" spans="1:11" x14ac:dyDescent="0.55000000000000004">
      <c r="A2407">
        <v>480.4</v>
      </c>
      <c r="B2407">
        <v>3.2425332252954999</v>
      </c>
      <c r="C2407">
        <v>2.3867652180472501</v>
      </c>
      <c r="D2407">
        <v>3.4366867966776899</v>
      </c>
      <c r="H2407">
        <v>480.4</v>
      </c>
      <c r="I2407">
        <v>6.1671747179690399</v>
      </c>
      <c r="J2407">
        <v>7.8650773199485799</v>
      </c>
      <c r="K2407">
        <v>5.7547132603343103</v>
      </c>
    </row>
    <row r="2408" spans="1:11" x14ac:dyDescent="0.55000000000000004">
      <c r="A2408">
        <v>480.6</v>
      </c>
      <c r="B2408">
        <v>3.2476139408390501</v>
      </c>
      <c r="C2408">
        <v>2.1631499497782198</v>
      </c>
      <c r="D2408">
        <v>3.2268070968115601</v>
      </c>
      <c r="H2408">
        <v>480.6</v>
      </c>
      <c r="I2408">
        <v>4.6214273857714696</v>
      </c>
      <c r="J2408">
        <v>7.2912351664239896</v>
      </c>
      <c r="K2408">
        <v>5.5852205160173902</v>
      </c>
    </row>
    <row r="2409" spans="1:11" x14ac:dyDescent="0.55000000000000004">
      <c r="A2409">
        <v>480.8</v>
      </c>
      <c r="B2409">
        <v>3.2190575620560198</v>
      </c>
      <c r="C2409">
        <v>2.2781372907141102</v>
      </c>
      <c r="D2409">
        <v>3.27594113971245</v>
      </c>
      <c r="H2409">
        <v>480.8</v>
      </c>
      <c r="I2409">
        <v>4.9377250781432798</v>
      </c>
      <c r="J2409">
        <v>8.1479672389297804</v>
      </c>
      <c r="K2409">
        <v>5.3159110265238203</v>
      </c>
    </row>
    <row r="2410" spans="1:11" x14ac:dyDescent="0.55000000000000004">
      <c r="A2410">
        <v>481</v>
      </c>
      <c r="B2410">
        <v>3.2046680392294999</v>
      </c>
      <c r="C2410">
        <v>2.3450486494677798</v>
      </c>
      <c r="D2410">
        <v>2.8293006375562699</v>
      </c>
      <c r="H2410">
        <v>481</v>
      </c>
      <c r="I2410">
        <v>4.7039776332452901</v>
      </c>
      <c r="J2410">
        <v>7.2203995324720802</v>
      </c>
      <c r="K2410">
        <v>5.62882331945345</v>
      </c>
    </row>
    <row r="2411" spans="1:11" x14ac:dyDescent="0.55000000000000004">
      <c r="A2411">
        <v>481.2</v>
      </c>
      <c r="B2411">
        <v>3.3441642304474102</v>
      </c>
      <c r="C2411">
        <v>2.30458095180084</v>
      </c>
      <c r="D2411">
        <v>3.1509690927743899</v>
      </c>
      <c r="H2411">
        <v>481.2</v>
      </c>
      <c r="I2411">
        <v>5.06165117731293</v>
      </c>
      <c r="J2411">
        <v>7.3480827622804696</v>
      </c>
      <c r="K2411">
        <v>5.28603733595512</v>
      </c>
    </row>
    <row r="2412" spans="1:11" x14ac:dyDescent="0.55000000000000004">
      <c r="A2412">
        <v>481.4</v>
      </c>
      <c r="B2412">
        <v>3.1577672961519498</v>
      </c>
      <c r="C2412">
        <v>2.2296465416276199</v>
      </c>
      <c r="D2412">
        <v>2.9987096219497902</v>
      </c>
      <c r="H2412">
        <v>481.4</v>
      </c>
      <c r="I2412">
        <v>5.4823620331945202</v>
      </c>
      <c r="J2412">
        <v>6.4355898393142699</v>
      </c>
      <c r="K2412">
        <v>5.8292342092404903</v>
      </c>
    </row>
    <row r="2413" spans="1:11" x14ac:dyDescent="0.55000000000000004">
      <c r="A2413">
        <v>481.6</v>
      </c>
      <c r="B2413">
        <v>3.1780782934179199</v>
      </c>
      <c r="C2413">
        <v>2.3638536178415501</v>
      </c>
      <c r="D2413">
        <v>3.0106077146589598</v>
      </c>
      <c r="H2413">
        <v>481.6</v>
      </c>
      <c r="I2413">
        <v>5.4930758348815099</v>
      </c>
      <c r="J2413">
        <v>6.8115953499311299</v>
      </c>
      <c r="K2413">
        <v>5.6237564202969503</v>
      </c>
    </row>
    <row r="2414" spans="1:11" x14ac:dyDescent="0.55000000000000004">
      <c r="A2414">
        <v>481.8</v>
      </c>
      <c r="B2414">
        <v>2.9439552718969901</v>
      </c>
      <c r="C2414">
        <v>2.36155989420618</v>
      </c>
      <c r="D2414">
        <v>3.0962139540209299</v>
      </c>
      <c r="H2414">
        <v>481.8</v>
      </c>
      <c r="I2414">
        <v>5.4742118427804796</v>
      </c>
      <c r="J2414">
        <v>6.8037320326295498</v>
      </c>
      <c r="K2414">
        <v>5.5325116163969597</v>
      </c>
    </row>
    <row r="2415" spans="1:11" x14ac:dyDescent="0.55000000000000004">
      <c r="A2415">
        <v>482</v>
      </c>
      <c r="B2415">
        <v>2.9063787566916499</v>
      </c>
      <c r="C2415">
        <v>2.2805856046538202</v>
      </c>
      <c r="D2415">
        <v>3.1737269535734298</v>
      </c>
      <c r="H2415">
        <v>482</v>
      </c>
      <c r="I2415">
        <v>5.0761581476726203</v>
      </c>
      <c r="J2415">
        <v>7.6575141051600299</v>
      </c>
      <c r="K2415">
        <v>5.5273770470744203</v>
      </c>
    </row>
    <row r="2416" spans="1:11" x14ac:dyDescent="0.55000000000000004">
      <c r="A2416">
        <v>482.2</v>
      </c>
      <c r="B2416">
        <v>2.8812656560626801</v>
      </c>
      <c r="C2416">
        <v>2.0785257050073902</v>
      </c>
      <c r="D2416">
        <v>3.1868755432264999</v>
      </c>
      <c r="H2416">
        <v>482.2</v>
      </c>
      <c r="I2416">
        <v>5.7385578611654999</v>
      </c>
      <c r="J2416">
        <v>8.2383231656152294</v>
      </c>
      <c r="K2416">
        <v>5.3669247059810798</v>
      </c>
    </row>
    <row r="2417" spans="1:11" x14ac:dyDescent="0.55000000000000004">
      <c r="A2417">
        <v>482.4</v>
      </c>
      <c r="B2417">
        <v>3.1289726043737001</v>
      </c>
      <c r="C2417">
        <v>2.1540594759539502</v>
      </c>
      <c r="D2417">
        <v>3.1719501206501399</v>
      </c>
      <c r="H2417">
        <v>482.4</v>
      </c>
      <c r="I2417">
        <v>5.9610286568655404</v>
      </c>
      <c r="J2417">
        <v>8.3342256553235501</v>
      </c>
      <c r="K2417">
        <v>5.3118789445000596</v>
      </c>
    </row>
    <row r="2418" spans="1:11" x14ac:dyDescent="0.55000000000000004">
      <c r="A2418">
        <v>482.6</v>
      </c>
      <c r="B2418">
        <v>3.0618014188504601</v>
      </c>
      <c r="C2418">
        <v>2.2747158357170698</v>
      </c>
      <c r="D2418">
        <v>2.9931490291963301</v>
      </c>
      <c r="H2418">
        <v>482.6</v>
      </c>
      <c r="I2418">
        <v>5.5825012294865397</v>
      </c>
      <c r="J2418">
        <v>7.7048837073230798</v>
      </c>
      <c r="K2418">
        <v>5.20046887917088</v>
      </c>
    </row>
    <row r="2419" spans="1:11" x14ac:dyDescent="0.55000000000000004">
      <c r="A2419">
        <v>482.8</v>
      </c>
      <c r="B2419">
        <v>3.1235707498903902</v>
      </c>
      <c r="C2419">
        <v>2.37267520808801</v>
      </c>
      <c r="D2419">
        <v>3.10148099220915</v>
      </c>
      <c r="H2419">
        <v>482.8</v>
      </c>
      <c r="I2419">
        <v>5.6934636658509801</v>
      </c>
      <c r="J2419">
        <v>7.8658750884491599</v>
      </c>
      <c r="K2419">
        <v>5.3210680117261502</v>
      </c>
    </row>
    <row r="2420" spans="1:11" x14ac:dyDescent="0.55000000000000004">
      <c r="A2420">
        <v>483</v>
      </c>
      <c r="B2420">
        <v>3.14377169743672</v>
      </c>
      <c r="C2420">
        <v>2.3424261398069302</v>
      </c>
      <c r="D2420">
        <v>3.17381112096295</v>
      </c>
      <c r="H2420">
        <v>483</v>
      </c>
      <c r="I2420">
        <v>5.85559005216773</v>
      </c>
      <c r="J2420">
        <v>7.4939946930015804</v>
      </c>
      <c r="K2420">
        <v>5.6308940010655402</v>
      </c>
    </row>
    <row r="2421" spans="1:11" x14ac:dyDescent="0.55000000000000004">
      <c r="A2421">
        <v>483.2</v>
      </c>
      <c r="B2421">
        <v>3.4221698744264399</v>
      </c>
      <c r="C2421">
        <v>2.4437972014351002</v>
      </c>
      <c r="D2421">
        <v>3.1957254834442002</v>
      </c>
      <c r="H2421">
        <v>483.2</v>
      </c>
      <c r="I2421">
        <v>5.7085030008043001</v>
      </c>
      <c r="J2421">
        <v>7.6407415699878198</v>
      </c>
      <c r="K2421">
        <v>5.3067931888651803</v>
      </c>
    </row>
    <row r="2422" spans="1:11" x14ac:dyDescent="0.55000000000000004">
      <c r="A2422">
        <v>483.4</v>
      </c>
      <c r="B2422">
        <v>3.5209195200786301</v>
      </c>
      <c r="C2422">
        <v>2.2877724545367801</v>
      </c>
      <c r="D2422">
        <v>3.2316796524681899</v>
      </c>
      <c r="H2422">
        <v>483.4</v>
      </c>
      <c r="I2422">
        <v>6.10096887703211</v>
      </c>
      <c r="J2422">
        <v>7.4944487814333698</v>
      </c>
      <c r="K2422">
        <v>5.5002610117922801</v>
      </c>
    </row>
    <row r="2423" spans="1:11" x14ac:dyDescent="0.55000000000000004">
      <c r="A2423">
        <v>483.6</v>
      </c>
      <c r="B2423">
        <v>3.4244475663812799</v>
      </c>
      <c r="C2423">
        <v>2.3729110007437102</v>
      </c>
      <c r="D2423">
        <v>3.3120262593797301</v>
      </c>
      <c r="H2423">
        <v>483.6</v>
      </c>
      <c r="I2423">
        <v>5.6956580251304096</v>
      </c>
      <c r="J2423">
        <v>7.5713123907566597</v>
      </c>
      <c r="K2423">
        <v>5.37463432008051</v>
      </c>
    </row>
    <row r="2424" spans="1:11" x14ac:dyDescent="0.55000000000000004">
      <c r="A2424">
        <v>483.8</v>
      </c>
      <c r="B2424">
        <v>3.4850165425624202</v>
      </c>
      <c r="C2424">
        <v>2.4943444860378698</v>
      </c>
      <c r="D2424">
        <v>3.1838082942252202</v>
      </c>
      <c r="H2424">
        <v>483.8</v>
      </c>
      <c r="I2424">
        <v>5.4213943572800796</v>
      </c>
      <c r="J2424">
        <v>7.4878707246428098</v>
      </c>
      <c r="K2424">
        <v>5.3658500013283801</v>
      </c>
    </row>
    <row r="2425" spans="1:11" x14ac:dyDescent="0.55000000000000004">
      <c r="A2425">
        <v>484</v>
      </c>
      <c r="B2425">
        <v>3.21087853333393</v>
      </c>
      <c r="C2425">
        <v>2.2982506533451099</v>
      </c>
      <c r="D2425">
        <v>3.2623458016133</v>
      </c>
      <c r="H2425">
        <v>484</v>
      </c>
      <c r="I2425">
        <v>5.3499497650462997</v>
      </c>
      <c r="J2425">
        <v>8.1137750686044594</v>
      </c>
      <c r="K2425">
        <v>5.3076451180729798</v>
      </c>
    </row>
    <row r="2426" spans="1:11" x14ac:dyDescent="0.55000000000000004">
      <c r="A2426">
        <v>484.2</v>
      </c>
      <c r="B2426">
        <v>3.3015778748281499</v>
      </c>
      <c r="C2426">
        <v>2.1447125470180102</v>
      </c>
      <c r="D2426">
        <v>3.1839749162211799</v>
      </c>
      <c r="H2426">
        <v>484.2</v>
      </c>
      <c r="I2426">
        <v>5.3580708874754901</v>
      </c>
      <c r="J2426">
        <v>7.9196516564611201</v>
      </c>
      <c r="K2426">
        <v>5.9598237059745998</v>
      </c>
    </row>
    <row r="2427" spans="1:11" x14ac:dyDescent="0.55000000000000004">
      <c r="A2427">
        <v>484.4</v>
      </c>
      <c r="B2427">
        <v>3.1578758012458401</v>
      </c>
      <c r="C2427">
        <v>2.4920602800844498</v>
      </c>
      <c r="D2427">
        <v>2.9601172096019601</v>
      </c>
      <c r="H2427">
        <v>484.4</v>
      </c>
      <c r="I2427">
        <v>5.4766468694912298</v>
      </c>
      <c r="J2427">
        <v>7.7401162878235201</v>
      </c>
      <c r="K2427">
        <v>5.9677047565008801</v>
      </c>
    </row>
    <row r="2428" spans="1:11" x14ac:dyDescent="0.55000000000000004">
      <c r="A2428">
        <v>484.6</v>
      </c>
      <c r="B2428">
        <v>3.250292351388</v>
      </c>
      <c r="C2428">
        <v>2.16799868511047</v>
      </c>
      <c r="D2428">
        <v>3.0011822414403801</v>
      </c>
      <c r="H2428">
        <v>484.6</v>
      </c>
      <c r="I2428">
        <v>5.4894039249202304</v>
      </c>
      <c r="J2428">
        <v>7.90895777881261</v>
      </c>
      <c r="K2428">
        <v>5.3703646938968799</v>
      </c>
    </row>
    <row r="2429" spans="1:11" x14ac:dyDescent="0.55000000000000004">
      <c r="A2429">
        <v>484.8</v>
      </c>
      <c r="B2429">
        <v>3.6152383070095002</v>
      </c>
      <c r="C2429">
        <v>2.2192186644634999</v>
      </c>
      <c r="D2429">
        <v>3.1301141689054801</v>
      </c>
      <c r="H2429">
        <v>484.8</v>
      </c>
      <c r="I2429">
        <v>6.2496794451146904</v>
      </c>
      <c r="J2429">
        <v>7.6835417821743004</v>
      </c>
      <c r="K2429">
        <v>5.3634103552144303</v>
      </c>
    </row>
    <row r="2430" spans="1:11" x14ac:dyDescent="0.55000000000000004">
      <c r="A2430">
        <v>485</v>
      </c>
      <c r="B2430">
        <v>3.3443802465300201</v>
      </c>
      <c r="C2430">
        <v>2.23532076875785</v>
      </c>
      <c r="D2430">
        <v>3.3022334405829898</v>
      </c>
      <c r="H2430">
        <v>485</v>
      </c>
      <c r="I2430">
        <v>6.2049284107895</v>
      </c>
      <c r="J2430">
        <v>8.4592372298991503</v>
      </c>
      <c r="K2430">
        <v>5.6092660909005003</v>
      </c>
    </row>
    <row r="2431" spans="1:11" x14ac:dyDescent="0.55000000000000004">
      <c r="A2431">
        <v>485.2</v>
      </c>
      <c r="B2431">
        <v>3.4139918416676802</v>
      </c>
      <c r="C2431">
        <v>2.5440184919667699</v>
      </c>
      <c r="D2431">
        <v>3.3804028394758801</v>
      </c>
      <c r="H2431">
        <v>485.2</v>
      </c>
      <c r="I2431">
        <v>6.5295333266198403</v>
      </c>
      <c r="J2431">
        <v>7.9125023494019704</v>
      </c>
      <c r="K2431">
        <v>5.5079715071341404</v>
      </c>
    </row>
    <row r="2432" spans="1:11" x14ac:dyDescent="0.55000000000000004">
      <c r="A2432">
        <v>485.4</v>
      </c>
      <c r="B2432">
        <v>3.3912054326893499</v>
      </c>
      <c r="C2432">
        <v>2.5274529909774701</v>
      </c>
      <c r="D2432">
        <v>3.1906884775063298</v>
      </c>
      <c r="H2432">
        <v>485.4</v>
      </c>
      <c r="I2432">
        <v>5.9888798812987796</v>
      </c>
      <c r="J2432">
        <v>7.6738366396902</v>
      </c>
      <c r="K2432">
        <v>5.6384527586220701</v>
      </c>
    </row>
    <row r="2433" spans="1:11" x14ac:dyDescent="0.55000000000000004">
      <c r="A2433">
        <v>485.6</v>
      </c>
      <c r="B2433">
        <v>3.1112001271131602</v>
      </c>
      <c r="C2433">
        <v>2.6097476814275198</v>
      </c>
      <c r="D2433">
        <v>3.2557388379629799</v>
      </c>
      <c r="H2433">
        <v>485.6</v>
      </c>
      <c r="I2433">
        <v>5.3695499724548199</v>
      </c>
      <c r="J2433">
        <v>8.0340975312466103</v>
      </c>
      <c r="K2433">
        <v>5.4515353127384998</v>
      </c>
    </row>
    <row r="2434" spans="1:11" x14ac:dyDescent="0.55000000000000004">
      <c r="A2434">
        <v>485.8</v>
      </c>
      <c r="B2434">
        <v>3.4735777484646002</v>
      </c>
      <c r="C2434">
        <v>2.6403754561934898</v>
      </c>
      <c r="D2434">
        <v>3.0544898056170502</v>
      </c>
      <c r="H2434">
        <v>485.8</v>
      </c>
      <c r="I2434">
        <v>5.6935312178481299</v>
      </c>
      <c r="J2434">
        <v>7.6021545337879397</v>
      </c>
      <c r="K2434">
        <v>6.0062263296142397</v>
      </c>
    </row>
    <row r="2435" spans="1:11" x14ac:dyDescent="0.55000000000000004">
      <c r="A2435">
        <v>486</v>
      </c>
      <c r="B2435">
        <v>3.3731072374542599</v>
      </c>
      <c r="C2435">
        <v>2.5408351843475798</v>
      </c>
      <c r="D2435">
        <v>3.0296316103534702</v>
      </c>
      <c r="H2435">
        <v>486</v>
      </c>
      <c r="I2435">
        <v>5.84370347989866</v>
      </c>
      <c r="J2435">
        <v>7.8179338811901404</v>
      </c>
      <c r="K2435">
        <v>6.3294154116623096</v>
      </c>
    </row>
    <row r="2436" spans="1:11" x14ac:dyDescent="0.55000000000000004">
      <c r="A2436">
        <v>486.2</v>
      </c>
      <c r="B2436">
        <v>3.37684979840546</v>
      </c>
      <c r="C2436">
        <v>2.4382722066379801</v>
      </c>
      <c r="D2436">
        <v>3.2562784084262502</v>
      </c>
      <c r="H2436">
        <v>486.2</v>
      </c>
      <c r="I2436">
        <v>5.3582102474334601</v>
      </c>
      <c r="J2436">
        <v>8.4316408599647605</v>
      </c>
      <c r="K2436">
        <v>5.6294166895572104</v>
      </c>
    </row>
    <row r="2437" spans="1:11" x14ac:dyDescent="0.55000000000000004">
      <c r="A2437">
        <v>486.4</v>
      </c>
      <c r="B2437">
        <v>3.4600496646293699</v>
      </c>
      <c r="C2437">
        <v>2.1691687434135298</v>
      </c>
      <c r="D2437">
        <v>3.0474478133264502</v>
      </c>
      <c r="H2437">
        <v>486.4</v>
      </c>
      <c r="I2437">
        <v>6.4289810115505404</v>
      </c>
      <c r="J2437">
        <v>9.3037271144405196</v>
      </c>
      <c r="K2437">
        <v>5.6635686611923202</v>
      </c>
    </row>
    <row r="2438" spans="1:11" x14ac:dyDescent="0.55000000000000004">
      <c r="A2438">
        <v>486.6</v>
      </c>
      <c r="B2438">
        <v>3.3937243034909099</v>
      </c>
      <c r="C2438">
        <v>2.30671460751338</v>
      </c>
      <c r="D2438">
        <v>3.0437332826810599</v>
      </c>
      <c r="H2438">
        <v>486.6</v>
      </c>
      <c r="I2438">
        <v>5.8262943214999803</v>
      </c>
      <c r="J2438">
        <v>8.6806597650631794</v>
      </c>
      <c r="K2438">
        <v>5.8709029766988898</v>
      </c>
    </row>
    <row r="2439" spans="1:11" x14ac:dyDescent="0.55000000000000004">
      <c r="A2439">
        <v>486.8</v>
      </c>
      <c r="B2439">
        <v>3.2093644100104899</v>
      </c>
      <c r="C2439">
        <v>2.1405124488790901</v>
      </c>
      <c r="D2439">
        <v>3.0173882734210702</v>
      </c>
      <c r="H2439">
        <v>486.8</v>
      </c>
      <c r="I2439">
        <v>5.9009965390655896</v>
      </c>
      <c r="J2439">
        <v>8.71482597672113</v>
      </c>
      <c r="K2439">
        <v>5.2975606800574804</v>
      </c>
    </row>
    <row r="2440" spans="1:11" x14ac:dyDescent="0.55000000000000004">
      <c r="A2440">
        <v>487</v>
      </c>
      <c r="B2440">
        <v>3.3331454651064898</v>
      </c>
      <c r="C2440">
        <v>2.2005626744110698</v>
      </c>
      <c r="D2440">
        <v>2.9713263438947202</v>
      </c>
      <c r="H2440">
        <v>487</v>
      </c>
      <c r="I2440">
        <v>5.67516848747049</v>
      </c>
      <c r="J2440">
        <v>8.87119564796172</v>
      </c>
      <c r="K2440">
        <v>6.0325132620636701</v>
      </c>
    </row>
    <row r="2441" spans="1:11" x14ac:dyDescent="0.55000000000000004">
      <c r="A2441">
        <v>487.2</v>
      </c>
      <c r="B2441">
        <v>3.3882129395774299</v>
      </c>
      <c r="C2441">
        <v>2.1183999863874701</v>
      </c>
      <c r="D2441">
        <v>3.2014021248225499</v>
      </c>
      <c r="H2441">
        <v>487.2</v>
      </c>
      <c r="I2441">
        <v>5.4093065043055102</v>
      </c>
      <c r="J2441">
        <v>8.0925462022834296</v>
      </c>
      <c r="K2441">
        <v>6.0401089966294803</v>
      </c>
    </row>
    <row r="2442" spans="1:11" x14ac:dyDescent="0.55000000000000004">
      <c r="A2442">
        <v>487.4</v>
      </c>
      <c r="B2442">
        <v>3.4630858610530901</v>
      </c>
      <c r="C2442">
        <v>2.1773322592742002</v>
      </c>
      <c r="D2442">
        <v>3.3055443638848998</v>
      </c>
      <c r="H2442">
        <v>487.4</v>
      </c>
      <c r="I2442">
        <v>5.2286597966983503</v>
      </c>
      <c r="J2442">
        <v>8.0795699062572499</v>
      </c>
      <c r="K2442">
        <v>6.0539014608116402</v>
      </c>
    </row>
    <row r="2443" spans="1:11" x14ac:dyDescent="0.55000000000000004">
      <c r="A2443">
        <v>487.6</v>
      </c>
      <c r="B2443">
        <v>3.5384056857094701</v>
      </c>
      <c r="C2443">
        <v>2.1993205314803301</v>
      </c>
      <c r="D2443">
        <v>3.0866602147892102</v>
      </c>
      <c r="H2443">
        <v>487.6</v>
      </c>
      <c r="I2443">
        <v>5.5319771742488602</v>
      </c>
      <c r="J2443">
        <v>7.3385999713644603</v>
      </c>
      <c r="K2443">
        <v>5.8389875913440399</v>
      </c>
    </row>
    <row r="2444" spans="1:11" x14ac:dyDescent="0.55000000000000004">
      <c r="A2444">
        <v>487.8</v>
      </c>
      <c r="B2444">
        <v>3.2986491142960599</v>
      </c>
      <c r="C2444">
        <v>2.2636219216015898</v>
      </c>
      <c r="D2444">
        <v>3.40147549191646</v>
      </c>
      <c r="H2444">
        <v>487.8</v>
      </c>
      <c r="I2444">
        <v>5.0465874202004102</v>
      </c>
      <c r="J2444">
        <v>7.5994958061089202</v>
      </c>
      <c r="K2444">
        <v>5.7541412154043998</v>
      </c>
    </row>
    <row r="2445" spans="1:11" x14ac:dyDescent="0.55000000000000004">
      <c r="A2445">
        <v>488</v>
      </c>
      <c r="B2445">
        <v>3.51424252427553</v>
      </c>
      <c r="C2445">
        <v>2.06147896746281</v>
      </c>
      <c r="D2445">
        <v>3.3806809001631501</v>
      </c>
      <c r="H2445">
        <v>488</v>
      </c>
      <c r="I2445">
        <v>5.5975018065032103</v>
      </c>
      <c r="J2445">
        <v>7.6600812940982799</v>
      </c>
      <c r="K2445">
        <v>5.7795783372765799</v>
      </c>
    </row>
    <row r="2446" spans="1:11" x14ac:dyDescent="0.55000000000000004">
      <c r="A2446">
        <v>488.2</v>
      </c>
      <c r="B2446">
        <v>3.3758975916208702</v>
      </c>
      <c r="C2446">
        <v>2.1600982657970098</v>
      </c>
      <c r="D2446">
        <v>3.36880463777671</v>
      </c>
      <c r="H2446">
        <v>488.2</v>
      </c>
      <c r="I2446">
        <v>5.8465241508612698</v>
      </c>
      <c r="J2446">
        <v>8.0591961188317303</v>
      </c>
      <c r="K2446">
        <v>5.8397778884141198</v>
      </c>
    </row>
    <row r="2447" spans="1:11" x14ac:dyDescent="0.55000000000000004">
      <c r="A2447">
        <v>488.4</v>
      </c>
      <c r="B2447">
        <v>3.39833725418368</v>
      </c>
      <c r="C2447">
        <v>2.2662097809451098</v>
      </c>
      <c r="D2447">
        <v>3.3730918170035298</v>
      </c>
      <c r="H2447">
        <v>488.4</v>
      </c>
      <c r="I2447">
        <v>5.9496082773041197</v>
      </c>
      <c r="J2447">
        <v>7.33163050346774</v>
      </c>
      <c r="K2447">
        <v>5.7910519720046798</v>
      </c>
    </row>
    <row r="2448" spans="1:11" x14ac:dyDescent="0.55000000000000004">
      <c r="A2448">
        <v>488.6</v>
      </c>
      <c r="B2448">
        <v>3.6261960195242202</v>
      </c>
      <c r="C2448">
        <v>2.3831270426493898</v>
      </c>
      <c r="D2448">
        <v>3.0562130043621401</v>
      </c>
      <c r="H2448">
        <v>488.6</v>
      </c>
      <c r="I2448">
        <v>5.8997076859648896</v>
      </c>
      <c r="J2448">
        <v>7.3463160815424997</v>
      </c>
      <c r="K2448">
        <v>5.6561434480792601</v>
      </c>
    </row>
    <row r="2449" spans="1:11" x14ac:dyDescent="0.55000000000000004">
      <c r="A2449">
        <v>488.8</v>
      </c>
      <c r="B2449">
        <v>3.5321404125681801</v>
      </c>
      <c r="C2449">
        <v>2.4066080641206198</v>
      </c>
      <c r="D2449">
        <v>3.38650174766898</v>
      </c>
      <c r="H2449">
        <v>488.8</v>
      </c>
      <c r="I2449">
        <v>5.89103841754961</v>
      </c>
      <c r="J2449">
        <v>7.8503024932644596</v>
      </c>
      <c r="K2449">
        <v>6.1424436809946696</v>
      </c>
    </row>
    <row r="2450" spans="1:11" x14ac:dyDescent="0.55000000000000004">
      <c r="A2450">
        <v>489</v>
      </c>
      <c r="B2450">
        <v>3.5149723266366801</v>
      </c>
      <c r="C2450">
        <v>2.28924849066241</v>
      </c>
      <c r="D2450">
        <v>3.30622162408247</v>
      </c>
      <c r="H2450">
        <v>489</v>
      </c>
      <c r="I2450">
        <v>5.8309825791601098</v>
      </c>
      <c r="J2450">
        <v>7.7906605491975398</v>
      </c>
      <c r="K2450">
        <v>5.3546522035067303</v>
      </c>
    </row>
    <row r="2451" spans="1:11" x14ac:dyDescent="0.55000000000000004">
      <c r="A2451">
        <v>489.2</v>
      </c>
      <c r="B2451">
        <v>3.37361690785646</v>
      </c>
      <c r="C2451">
        <v>2.4117067985674598</v>
      </c>
      <c r="D2451">
        <v>3.2657801352734399</v>
      </c>
      <c r="H2451">
        <v>489.2</v>
      </c>
      <c r="I2451">
        <v>6.1981487617059603</v>
      </c>
      <c r="J2451">
        <v>8.1944960268951892</v>
      </c>
      <c r="K2451">
        <v>5.6324437149184599</v>
      </c>
    </row>
    <row r="2452" spans="1:11" x14ac:dyDescent="0.55000000000000004">
      <c r="A2452">
        <v>489.4</v>
      </c>
      <c r="B2452">
        <v>3.4589422676356301</v>
      </c>
      <c r="C2452">
        <v>2.3793581887961501</v>
      </c>
      <c r="D2452">
        <v>3.3564575361343501</v>
      </c>
      <c r="H2452">
        <v>489.4</v>
      </c>
      <c r="I2452">
        <v>5.5341954568748504</v>
      </c>
      <c r="J2452">
        <v>8.10451220879437</v>
      </c>
      <c r="K2452">
        <v>5.64380619020893</v>
      </c>
    </row>
    <row r="2453" spans="1:11" x14ac:dyDescent="0.55000000000000004">
      <c r="A2453">
        <v>489.6</v>
      </c>
      <c r="B2453">
        <v>3.30272448388979</v>
      </c>
      <c r="C2453">
        <v>2.35896061590257</v>
      </c>
      <c r="D2453">
        <v>3.0830482750768202</v>
      </c>
      <c r="H2453">
        <v>489.6</v>
      </c>
      <c r="I2453">
        <v>5.6723148730963899</v>
      </c>
      <c r="J2453">
        <v>7.69762434855142</v>
      </c>
      <c r="K2453">
        <v>5.8728946401178304</v>
      </c>
    </row>
    <row r="2454" spans="1:11" x14ac:dyDescent="0.55000000000000004">
      <c r="A2454">
        <v>489.8</v>
      </c>
      <c r="B2454">
        <v>3.3419563883090602</v>
      </c>
      <c r="C2454">
        <v>2.3050712202060599</v>
      </c>
      <c r="D2454">
        <v>3.0693901734123501</v>
      </c>
      <c r="H2454">
        <v>489.8</v>
      </c>
      <c r="I2454">
        <v>5.0578338807335896</v>
      </c>
      <c r="J2454">
        <v>7.4957954571731902</v>
      </c>
      <c r="K2454">
        <v>5.4489127236846002</v>
      </c>
    </row>
    <row r="2455" spans="1:11" x14ac:dyDescent="0.55000000000000004">
      <c r="A2455">
        <v>490</v>
      </c>
      <c r="B2455">
        <v>3.3158219862607399</v>
      </c>
      <c r="C2455">
        <v>2.5686791798236102</v>
      </c>
      <c r="D2455">
        <v>3.1771393315810101</v>
      </c>
      <c r="H2455">
        <v>490</v>
      </c>
      <c r="I2455">
        <v>6.1985368250228703</v>
      </c>
      <c r="J2455">
        <v>8.11307801518244</v>
      </c>
      <c r="K2455">
        <v>5.7486802892235502</v>
      </c>
    </row>
    <row r="2456" spans="1:11" x14ac:dyDescent="0.55000000000000004">
      <c r="A2456">
        <v>490.2</v>
      </c>
      <c r="B2456">
        <v>3.5915081530505901</v>
      </c>
      <c r="C2456">
        <v>2.4280990302038501</v>
      </c>
      <c r="D2456">
        <v>3.56592963498038</v>
      </c>
      <c r="H2456">
        <v>490.2</v>
      </c>
      <c r="I2456">
        <v>4.9764898967198699</v>
      </c>
      <c r="J2456">
        <v>8.3076081120706693</v>
      </c>
      <c r="K2456">
        <v>5.8268430171524201</v>
      </c>
    </row>
    <row r="2457" spans="1:11" x14ac:dyDescent="0.55000000000000004">
      <c r="A2457">
        <v>490.4</v>
      </c>
      <c r="B2457">
        <v>3.3472439431626002</v>
      </c>
      <c r="C2457">
        <v>2.25544080160341</v>
      </c>
      <c r="D2457">
        <v>3.21559740169298</v>
      </c>
      <c r="H2457">
        <v>490.4</v>
      </c>
      <c r="I2457">
        <v>5.5792832364356197</v>
      </c>
      <c r="J2457">
        <v>8.0895302402200198</v>
      </c>
      <c r="K2457">
        <v>5.53618862666311</v>
      </c>
    </row>
    <row r="2458" spans="1:11" x14ac:dyDescent="0.55000000000000004">
      <c r="A2458">
        <v>490.6</v>
      </c>
      <c r="B2458">
        <v>3.41069907057474</v>
      </c>
      <c r="C2458">
        <v>2.3655943379893398</v>
      </c>
      <c r="D2458">
        <v>3.1339453090267</v>
      </c>
      <c r="H2458">
        <v>490.6</v>
      </c>
      <c r="I2458">
        <v>5.3629288809507498</v>
      </c>
      <c r="J2458">
        <v>8.8097840849906</v>
      </c>
      <c r="K2458">
        <v>5.6339736653461001</v>
      </c>
    </row>
    <row r="2459" spans="1:11" x14ac:dyDescent="0.55000000000000004">
      <c r="A2459">
        <v>490.8</v>
      </c>
      <c r="B2459">
        <v>3.53866850346557</v>
      </c>
      <c r="C2459">
        <v>2.3752054941426999</v>
      </c>
      <c r="D2459">
        <v>3.4307207819039198</v>
      </c>
      <c r="H2459">
        <v>490.8</v>
      </c>
      <c r="I2459">
        <v>4.9835683239572202</v>
      </c>
      <c r="J2459">
        <v>8.0942755204275496</v>
      </c>
      <c r="K2459">
        <v>5.8962931029511196</v>
      </c>
    </row>
    <row r="2460" spans="1:11" x14ac:dyDescent="0.55000000000000004">
      <c r="A2460">
        <v>491</v>
      </c>
      <c r="B2460">
        <v>3.3026735890641299</v>
      </c>
      <c r="C2460">
        <v>2.4548210217495701</v>
      </c>
      <c r="D2460">
        <v>3.39967956126346</v>
      </c>
      <c r="H2460">
        <v>491</v>
      </c>
      <c r="I2460">
        <v>5.1300634317879297</v>
      </c>
      <c r="J2460">
        <v>7.9001899348176696</v>
      </c>
      <c r="K2460">
        <v>5.3696794075230798</v>
      </c>
    </row>
    <row r="2461" spans="1:11" x14ac:dyDescent="0.55000000000000004">
      <c r="A2461">
        <v>491.2</v>
      </c>
      <c r="B2461">
        <v>3.3475675760836601</v>
      </c>
      <c r="C2461">
        <v>2.10123306456854</v>
      </c>
      <c r="D2461">
        <v>3.1169399136260898</v>
      </c>
      <c r="H2461">
        <v>491.2</v>
      </c>
      <c r="I2461">
        <v>5.7256904261917398</v>
      </c>
      <c r="J2461">
        <v>7.9513870382454099</v>
      </c>
      <c r="K2461">
        <v>5.6667293488985502</v>
      </c>
    </row>
    <row r="2462" spans="1:11" x14ac:dyDescent="0.55000000000000004">
      <c r="A2462">
        <v>491.4</v>
      </c>
      <c r="B2462">
        <v>3.5425854698880701</v>
      </c>
      <c r="C2462">
        <v>2.2180432848322398</v>
      </c>
      <c r="D2462">
        <v>3.1147161160319801</v>
      </c>
      <c r="H2462">
        <v>491.4</v>
      </c>
      <c r="I2462">
        <v>5.7373358679165998</v>
      </c>
      <c r="J2462">
        <v>7.1532213300686003</v>
      </c>
      <c r="K2462">
        <v>5.6930288449388398</v>
      </c>
    </row>
    <row r="2463" spans="1:11" x14ac:dyDescent="0.55000000000000004">
      <c r="A2463">
        <v>491.6</v>
      </c>
      <c r="B2463">
        <v>3.4384990593183198</v>
      </c>
      <c r="C2463">
        <v>2.3780452240027499</v>
      </c>
      <c r="D2463">
        <v>3.11838443159079</v>
      </c>
      <c r="H2463">
        <v>491.6</v>
      </c>
      <c r="I2463">
        <v>6.0830311459961299</v>
      </c>
      <c r="J2463">
        <v>7.3939393335597803</v>
      </c>
      <c r="K2463">
        <v>5.8548326271137503</v>
      </c>
    </row>
    <row r="2464" spans="1:11" x14ac:dyDescent="0.55000000000000004">
      <c r="A2464">
        <v>491.8</v>
      </c>
      <c r="B2464">
        <v>3.57645831002334</v>
      </c>
      <c r="C2464">
        <v>2.38735428591262</v>
      </c>
      <c r="D2464">
        <v>3.01660162203087</v>
      </c>
      <c r="H2464">
        <v>491.8</v>
      </c>
      <c r="I2464">
        <v>6.2001885524159901</v>
      </c>
      <c r="J2464">
        <v>6.9711022638997102</v>
      </c>
      <c r="K2464">
        <v>5.4917644865685498</v>
      </c>
    </row>
    <row r="2465" spans="1:11" x14ac:dyDescent="0.55000000000000004">
      <c r="A2465">
        <v>492</v>
      </c>
      <c r="B2465">
        <v>3.38638214348566</v>
      </c>
      <c r="C2465">
        <v>2.2423009937208902</v>
      </c>
      <c r="D2465">
        <v>3.14909788281865</v>
      </c>
      <c r="H2465">
        <v>492</v>
      </c>
      <c r="I2465">
        <v>6.3812513655103196</v>
      </c>
      <c r="J2465">
        <v>6.8996577423177001</v>
      </c>
      <c r="K2465">
        <v>5.5271067408496899</v>
      </c>
    </row>
    <row r="2466" spans="1:11" x14ac:dyDescent="0.55000000000000004">
      <c r="A2466">
        <v>492.2</v>
      </c>
      <c r="B2466">
        <v>3.4961757030476499</v>
      </c>
      <c r="C2466">
        <v>2.69660107458306</v>
      </c>
      <c r="D2466">
        <v>2.8421207139985998</v>
      </c>
      <c r="H2466">
        <v>492.2</v>
      </c>
      <c r="I2466">
        <v>5.5783056327260896</v>
      </c>
      <c r="J2466">
        <v>6.6119239560975602</v>
      </c>
      <c r="K2466">
        <v>5.4474499475555103</v>
      </c>
    </row>
    <row r="2467" spans="1:11" x14ac:dyDescent="0.55000000000000004">
      <c r="A2467">
        <v>492.4</v>
      </c>
      <c r="B2467">
        <v>3.2925651377789902</v>
      </c>
      <c r="C2467">
        <v>2.4776707577798698</v>
      </c>
      <c r="D2467">
        <v>2.80698381283031</v>
      </c>
      <c r="H2467">
        <v>492.4</v>
      </c>
      <c r="I2467">
        <v>5.9617803650002301</v>
      </c>
      <c r="J2467">
        <v>7.1266199151475096</v>
      </c>
      <c r="K2467">
        <v>5.3452795470764203</v>
      </c>
    </row>
    <row r="2468" spans="1:11" x14ac:dyDescent="0.55000000000000004">
      <c r="A2468">
        <v>492.6</v>
      </c>
      <c r="B2468">
        <v>3.6452512264702599</v>
      </c>
      <c r="C2468">
        <v>2.4277094045219298</v>
      </c>
      <c r="D2468">
        <v>3.0203711617494999</v>
      </c>
      <c r="H2468">
        <v>492.6</v>
      </c>
      <c r="I2468">
        <v>5.1471758630006796</v>
      </c>
      <c r="J2468">
        <v>7.8714715333227296</v>
      </c>
      <c r="K2468">
        <v>5.64600174320194</v>
      </c>
    </row>
    <row r="2469" spans="1:11" x14ac:dyDescent="0.55000000000000004">
      <c r="A2469">
        <v>492.8</v>
      </c>
      <c r="B2469">
        <v>3.35574752763464</v>
      </c>
      <c r="C2469">
        <v>2.5376683402491902</v>
      </c>
      <c r="D2469">
        <v>2.9681228622481601</v>
      </c>
      <c r="H2469">
        <v>492.8</v>
      </c>
      <c r="I2469">
        <v>5.4080477757231602</v>
      </c>
      <c r="J2469">
        <v>8.0982990553230501</v>
      </c>
      <c r="K2469">
        <v>5.1999597675118796</v>
      </c>
    </row>
    <row r="2470" spans="1:11" x14ac:dyDescent="0.55000000000000004">
      <c r="A2470">
        <v>493</v>
      </c>
      <c r="B2470">
        <v>3.0745678845168198</v>
      </c>
      <c r="C2470">
        <v>2.3576815895433998</v>
      </c>
      <c r="D2470">
        <v>3.08846249298167</v>
      </c>
      <c r="H2470">
        <v>493</v>
      </c>
      <c r="I2470">
        <v>5.2780891953006996</v>
      </c>
      <c r="J2470">
        <v>7.8108249679788599</v>
      </c>
      <c r="K2470">
        <v>5.9473490194301597</v>
      </c>
    </row>
    <row r="2471" spans="1:11" x14ac:dyDescent="0.55000000000000004">
      <c r="A2471">
        <v>493.2</v>
      </c>
      <c r="B2471">
        <v>3.2910711411845601</v>
      </c>
      <c r="C2471">
        <v>2.3435195089374901</v>
      </c>
      <c r="D2471">
        <v>3.1033161075389999</v>
      </c>
      <c r="H2471">
        <v>493.2</v>
      </c>
      <c r="I2471">
        <v>4.8273126546530403</v>
      </c>
      <c r="J2471">
        <v>6.84669678590177</v>
      </c>
      <c r="K2471">
        <v>5.6979639239268698</v>
      </c>
    </row>
    <row r="2472" spans="1:11" x14ac:dyDescent="0.55000000000000004">
      <c r="A2472">
        <v>493.4</v>
      </c>
      <c r="B2472">
        <v>3.4449390968775302</v>
      </c>
      <c r="C2472">
        <v>2.5387783656963898</v>
      </c>
      <c r="D2472">
        <v>3.1155999423827199</v>
      </c>
      <c r="H2472">
        <v>493.4</v>
      </c>
      <c r="I2472">
        <v>5.1734549684091</v>
      </c>
      <c r="J2472">
        <v>8.2007661080360101</v>
      </c>
      <c r="K2472">
        <v>5.5721505791363297</v>
      </c>
    </row>
    <row r="2473" spans="1:11" x14ac:dyDescent="0.55000000000000004">
      <c r="A2473">
        <v>493.6</v>
      </c>
      <c r="B2473">
        <v>3.1706906025057</v>
      </c>
      <c r="C2473">
        <v>2.7402030728336002</v>
      </c>
      <c r="D2473">
        <v>3.0353514939536002</v>
      </c>
      <c r="H2473">
        <v>493.6</v>
      </c>
      <c r="I2473">
        <v>5.2272316168397497</v>
      </c>
      <c r="J2473">
        <v>7.9373990375946999</v>
      </c>
      <c r="K2473">
        <v>5.4191352349637798</v>
      </c>
    </row>
    <row r="2474" spans="1:11" x14ac:dyDescent="0.55000000000000004">
      <c r="A2474">
        <v>493.8</v>
      </c>
      <c r="B2474">
        <v>3.2932722630148898</v>
      </c>
      <c r="C2474">
        <v>2.6449508599324298</v>
      </c>
      <c r="D2474">
        <v>2.9290333715002399</v>
      </c>
      <c r="H2474">
        <v>493.8</v>
      </c>
      <c r="I2474">
        <v>5.9099340682533503</v>
      </c>
      <c r="J2474">
        <v>7.8475968934264699</v>
      </c>
      <c r="K2474">
        <v>5.8878427050161903</v>
      </c>
    </row>
    <row r="2475" spans="1:11" x14ac:dyDescent="0.55000000000000004">
      <c r="A2475">
        <v>494</v>
      </c>
      <c r="B2475">
        <v>3.3256797564641598</v>
      </c>
      <c r="C2475">
        <v>2.7656766973202198</v>
      </c>
      <c r="D2475">
        <v>2.96158957880388</v>
      </c>
      <c r="H2475">
        <v>494</v>
      </c>
      <c r="I2475">
        <v>5.93653956014691</v>
      </c>
      <c r="J2475">
        <v>7.2484387250783602</v>
      </c>
      <c r="K2475">
        <v>6.0613609911098703</v>
      </c>
    </row>
    <row r="2476" spans="1:11" x14ac:dyDescent="0.55000000000000004">
      <c r="A2476">
        <v>494.2</v>
      </c>
      <c r="B2476">
        <v>3.53050673109191</v>
      </c>
      <c r="C2476">
        <v>2.4694647771336502</v>
      </c>
      <c r="D2476">
        <v>2.6237827166391301</v>
      </c>
      <c r="H2476">
        <v>494.2</v>
      </c>
      <c r="I2476">
        <v>5.1427914325318396</v>
      </c>
      <c r="J2476">
        <v>6.8040273476084199</v>
      </c>
      <c r="K2476">
        <v>5.7320815542041696</v>
      </c>
    </row>
    <row r="2477" spans="1:11" x14ac:dyDescent="0.55000000000000004">
      <c r="A2477">
        <v>494.4</v>
      </c>
      <c r="B2477">
        <v>3.42249399735275</v>
      </c>
      <c r="C2477">
        <v>2.1697372868298799</v>
      </c>
      <c r="D2477">
        <v>2.39096086130768</v>
      </c>
      <c r="H2477">
        <v>494.4</v>
      </c>
      <c r="I2477">
        <v>5.2808998673955303</v>
      </c>
      <c r="J2477">
        <v>6.8885698792933603</v>
      </c>
      <c r="K2477">
        <v>5.7724683438499804</v>
      </c>
    </row>
    <row r="2478" spans="1:11" x14ac:dyDescent="0.55000000000000004">
      <c r="A2478">
        <v>494.6</v>
      </c>
      <c r="B2478">
        <v>3.38248561605067</v>
      </c>
      <c r="C2478">
        <v>2.4370510920649799</v>
      </c>
      <c r="D2478">
        <v>2.70826949793496</v>
      </c>
      <c r="H2478">
        <v>494.6</v>
      </c>
      <c r="I2478">
        <v>5.3606248316139702</v>
      </c>
      <c r="J2478">
        <v>6.4530787891622099</v>
      </c>
      <c r="K2478">
        <v>6.1266416302501403</v>
      </c>
    </row>
    <row r="2479" spans="1:11" x14ac:dyDescent="0.55000000000000004">
      <c r="A2479">
        <v>494.8</v>
      </c>
      <c r="B2479">
        <v>3.71050873290748</v>
      </c>
      <c r="C2479">
        <v>2.4681710334940399</v>
      </c>
      <c r="D2479">
        <v>2.6086962787236798</v>
      </c>
      <c r="H2479">
        <v>494.8</v>
      </c>
      <c r="I2479">
        <v>4.9734362981605198</v>
      </c>
      <c r="J2479">
        <v>6.3760110802361201</v>
      </c>
      <c r="K2479">
        <v>5.9441081459995999</v>
      </c>
    </row>
    <row r="2480" spans="1:11" x14ac:dyDescent="0.55000000000000004">
      <c r="A2480">
        <v>495</v>
      </c>
      <c r="B2480">
        <v>3.4170453015733302</v>
      </c>
      <c r="C2480">
        <v>2.4627606993545599</v>
      </c>
      <c r="D2480">
        <v>2.5360392377762899</v>
      </c>
      <c r="H2480">
        <v>495</v>
      </c>
      <c r="I2480">
        <v>5.0971830271729601</v>
      </c>
      <c r="J2480">
        <v>7.1214232792922001</v>
      </c>
      <c r="K2480">
        <v>5.8634634613205501</v>
      </c>
    </row>
    <row r="2481" spans="1:11" x14ac:dyDescent="0.55000000000000004">
      <c r="A2481">
        <v>495.2</v>
      </c>
      <c r="B2481">
        <v>3.3620869862301301</v>
      </c>
      <c r="C2481">
        <v>2.2996108584753499</v>
      </c>
      <c r="D2481">
        <v>2.9012242693915402</v>
      </c>
      <c r="H2481">
        <v>495.2</v>
      </c>
      <c r="I2481">
        <v>5.7413695456997802</v>
      </c>
      <c r="J2481">
        <v>7.4654746509196697</v>
      </c>
      <c r="K2481">
        <v>5.8309134918719598</v>
      </c>
    </row>
    <row r="2482" spans="1:11" x14ac:dyDescent="0.55000000000000004">
      <c r="A2482">
        <v>495.4</v>
      </c>
      <c r="B2482">
        <v>3.3824176123755501</v>
      </c>
      <c r="C2482">
        <v>2.1729558098723798</v>
      </c>
      <c r="D2482">
        <v>2.7125393978989898</v>
      </c>
      <c r="H2482">
        <v>495.4</v>
      </c>
      <c r="I2482">
        <v>5.1342308606090299</v>
      </c>
      <c r="J2482">
        <v>7.0191143243294603</v>
      </c>
      <c r="K2482">
        <v>5.7965757410004803</v>
      </c>
    </row>
    <row r="2483" spans="1:11" x14ac:dyDescent="0.55000000000000004">
      <c r="A2483">
        <v>495.6</v>
      </c>
      <c r="B2483">
        <v>3.1693702962106398</v>
      </c>
      <c r="C2483">
        <v>2.2802287054799502</v>
      </c>
      <c r="D2483">
        <v>2.50442849109983</v>
      </c>
      <c r="H2483">
        <v>495.6</v>
      </c>
      <c r="I2483">
        <v>5.7158033264232504</v>
      </c>
      <c r="J2483">
        <v>6.8909883973995498</v>
      </c>
      <c r="K2483">
        <v>5.6650208657454799</v>
      </c>
    </row>
    <row r="2484" spans="1:11" x14ac:dyDescent="0.55000000000000004">
      <c r="A2484">
        <v>495.8</v>
      </c>
      <c r="B2484">
        <v>3.25344030667826</v>
      </c>
      <c r="C2484">
        <v>2.40112463311223</v>
      </c>
      <c r="D2484">
        <v>3.0188557503216802</v>
      </c>
      <c r="H2484">
        <v>495.8</v>
      </c>
      <c r="I2484">
        <v>6.2839400115794302</v>
      </c>
      <c r="J2484">
        <v>6.9289794871424801</v>
      </c>
      <c r="K2484">
        <v>5.6414999656784897</v>
      </c>
    </row>
    <row r="2485" spans="1:11" x14ac:dyDescent="0.55000000000000004">
      <c r="A2485">
        <v>496</v>
      </c>
      <c r="B2485">
        <v>3.3036321280914298</v>
      </c>
      <c r="C2485">
        <v>2.3496821194692599</v>
      </c>
      <c r="D2485">
        <v>3.4076441956095702</v>
      </c>
      <c r="H2485">
        <v>496</v>
      </c>
      <c r="I2485">
        <v>5.8406059131449304</v>
      </c>
      <c r="J2485">
        <v>7.9161668613194802</v>
      </c>
      <c r="K2485">
        <v>5.6882045985915397</v>
      </c>
    </row>
    <row r="2486" spans="1:11" x14ac:dyDescent="0.55000000000000004">
      <c r="A2486">
        <v>496.2</v>
      </c>
      <c r="B2486">
        <v>3.4953362477602998</v>
      </c>
      <c r="C2486">
        <v>2.3240347373621799</v>
      </c>
      <c r="D2486">
        <v>3.39061069835775</v>
      </c>
      <c r="H2486">
        <v>496.2</v>
      </c>
      <c r="I2486">
        <v>5.0185848922336298</v>
      </c>
      <c r="J2486">
        <v>7.6873261146931204</v>
      </c>
      <c r="K2486">
        <v>5.7683148481637696</v>
      </c>
    </row>
    <row r="2487" spans="1:11" x14ac:dyDescent="0.55000000000000004">
      <c r="A2487">
        <v>496.4</v>
      </c>
      <c r="B2487">
        <v>3.5088908262318301</v>
      </c>
      <c r="C2487">
        <v>2.4255705942416599</v>
      </c>
      <c r="D2487">
        <v>3.2715846334541698</v>
      </c>
      <c r="H2487">
        <v>496.4</v>
      </c>
      <c r="I2487">
        <v>5.6397890403835396</v>
      </c>
      <c r="J2487">
        <v>7.4880150417676203</v>
      </c>
      <c r="K2487">
        <v>5.2272834922905496</v>
      </c>
    </row>
    <row r="2488" spans="1:11" x14ac:dyDescent="0.55000000000000004">
      <c r="A2488">
        <v>496.6</v>
      </c>
      <c r="B2488">
        <v>3.72487758926935</v>
      </c>
      <c r="C2488">
        <v>2.6332561175437301</v>
      </c>
      <c r="D2488">
        <v>3.5005473625313299</v>
      </c>
      <c r="H2488">
        <v>496.6</v>
      </c>
      <c r="I2488">
        <v>5.9428956379503504</v>
      </c>
      <c r="J2488">
        <v>7.3524635985322497</v>
      </c>
      <c r="K2488">
        <v>5.5057068284366899</v>
      </c>
    </row>
    <row r="2489" spans="1:11" x14ac:dyDescent="0.55000000000000004">
      <c r="A2489">
        <v>496.8</v>
      </c>
      <c r="B2489">
        <v>3.6662271743611301</v>
      </c>
      <c r="C2489">
        <v>2.59730365578501</v>
      </c>
      <c r="D2489">
        <v>3.3773066079483298</v>
      </c>
      <c r="H2489">
        <v>496.8</v>
      </c>
      <c r="I2489">
        <v>6.20607498393273</v>
      </c>
      <c r="J2489">
        <v>6.8863523730051996</v>
      </c>
      <c r="K2489">
        <v>5.9182849862223996</v>
      </c>
    </row>
    <row r="2490" spans="1:11" x14ac:dyDescent="0.55000000000000004">
      <c r="A2490">
        <v>497</v>
      </c>
      <c r="B2490">
        <v>3.4285610264199202</v>
      </c>
      <c r="C2490">
        <v>2.2307061532162602</v>
      </c>
      <c r="D2490">
        <v>3.19739294880933</v>
      </c>
      <c r="H2490">
        <v>497</v>
      </c>
      <c r="I2490">
        <v>6.0845719912195904</v>
      </c>
      <c r="J2490">
        <v>7.1038867504504202</v>
      </c>
      <c r="K2490">
        <v>5.3072985498195999</v>
      </c>
    </row>
    <row r="2491" spans="1:11" x14ac:dyDescent="0.55000000000000004">
      <c r="A2491">
        <v>497.2</v>
      </c>
      <c r="B2491">
        <v>3.42062279088301</v>
      </c>
      <c r="C2491">
        <v>2.3318113610992302</v>
      </c>
      <c r="D2491">
        <v>3.1461289470024001</v>
      </c>
      <c r="H2491">
        <v>497.2</v>
      </c>
      <c r="I2491">
        <v>6.8263891382373796</v>
      </c>
      <c r="J2491">
        <v>6.8242538149088698</v>
      </c>
      <c r="K2491">
        <v>5.6032517082084699</v>
      </c>
    </row>
    <row r="2492" spans="1:11" x14ac:dyDescent="0.55000000000000004">
      <c r="A2492">
        <v>497.4</v>
      </c>
      <c r="B2492">
        <v>3.5460974954684601</v>
      </c>
      <c r="C2492">
        <v>2.5882132553867199</v>
      </c>
      <c r="D2492">
        <v>3.1382145131604302</v>
      </c>
      <c r="H2492">
        <v>497.4</v>
      </c>
      <c r="I2492">
        <v>6.51554638194661</v>
      </c>
      <c r="J2492">
        <v>6.8677495788246903</v>
      </c>
      <c r="K2492">
        <v>5.74958391457728</v>
      </c>
    </row>
    <row r="2493" spans="1:11" x14ac:dyDescent="0.55000000000000004">
      <c r="A2493">
        <v>497.6</v>
      </c>
      <c r="B2493">
        <v>3.5599956256927601</v>
      </c>
      <c r="C2493">
        <v>2.5535132908779699</v>
      </c>
      <c r="D2493">
        <v>3.0871759367818798</v>
      </c>
      <c r="H2493">
        <v>497.6</v>
      </c>
      <c r="I2493">
        <v>6.3373800002763998</v>
      </c>
      <c r="J2493">
        <v>6.9837039477379301</v>
      </c>
      <c r="K2493">
        <v>5.8140166082861402</v>
      </c>
    </row>
    <row r="2494" spans="1:11" x14ac:dyDescent="0.55000000000000004">
      <c r="A2494">
        <v>497.8</v>
      </c>
      <c r="B2494">
        <v>3.48203424646392</v>
      </c>
      <c r="C2494">
        <v>2.4848695987218599</v>
      </c>
      <c r="D2494">
        <v>3.0592922532178601</v>
      </c>
      <c r="H2494">
        <v>497.8</v>
      </c>
      <c r="I2494">
        <v>5.24210018068925</v>
      </c>
      <c r="J2494">
        <v>7.7693312864001598</v>
      </c>
      <c r="K2494">
        <v>5.3579740223230603</v>
      </c>
    </row>
    <row r="2495" spans="1:11" x14ac:dyDescent="0.55000000000000004">
      <c r="A2495">
        <v>498</v>
      </c>
      <c r="B2495">
        <v>3.3580159009198298</v>
      </c>
      <c r="C2495">
        <v>2.3617558111327499</v>
      </c>
      <c r="D2495">
        <v>3.1207502824738</v>
      </c>
      <c r="H2495">
        <v>498</v>
      </c>
      <c r="I2495">
        <v>5.6371131125475404</v>
      </c>
      <c r="J2495">
        <v>7.2842616881908304</v>
      </c>
      <c r="K2495">
        <v>5.8526961614390602</v>
      </c>
    </row>
    <row r="2496" spans="1:11" x14ac:dyDescent="0.55000000000000004">
      <c r="A2496">
        <v>498.2</v>
      </c>
      <c r="B2496">
        <v>3.3695141200872398</v>
      </c>
      <c r="C2496">
        <v>2.2267121453151</v>
      </c>
      <c r="D2496">
        <v>2.90687797419942</v>
      </c>
      <c r="H2496">
        <v>498.2</v>
      </c>
      <c r="I2496">
        <v>6.8635744699072996</v>
      </c>
      <c r="J2496">
        <v>6.9408738886869203</v>
      </c>
      <c r="K2496">
        <v>5.5096711259400699</v>
      </c>
    </row>
    <row r="2497" spans="1:11" x14ac:dyDescent="0.55000000000000004">
      <c r="A2497">
        <v>498.4</v>
      </c>
      <c r="B2497">
        <v>3.5053436463698699</v>
      </c>
      <c r="C2497">
        <v>2.5826265372024699</v>
      </c>
      <c r="D2497">
        <v>3.0048534875812001</v>
      </c>
      <c r="H2497">
        <v>498.4</v>
      </c>
      <c r="I2497">
        <v>5.9916215667685</v>
      </c>
      <c r="J2497">
        <v>7.0940767149923101</v>
      </c>
      <c r="K2497">
        <v>5.3942796159619304</v>
      </c>
    </row>
    <row r="2498" spans="1:11" x14ac:dyDescent="0.55000000000000004">
      <c r="A2498">
        <v>498.6</v>
      </c>
      <c r="B2498">
        <v>3.3767301142381001</v>
      </c>
      <c r="C2498">
        <v>2.5199617550143598</v>
      </c>
      <c r="D2498">
        <v>2.9022493890682601</v>
      </c>
      <c r="H2498">
        <v>498.6</v>
      </c>
      <c r="I2498">
        <v>5.61951919803702</v>
      </c>
      <c r="J2498">
        <v>6.8038875444007401</v>
      </c>
      <c r="K2498">
        <v>5.3977280832302403</v>
      </c>
    </row>
    <row r="2499" spans="1:11" x14ac:dyDescent="0.55000000000000004">
      <c r="A2499">
        <v>498.8</v>
      </c>
      <c r="B2499">
        <v>3.5657157697717099</v>
      </c>
      <c r="C2499">
        <v>2.4341739982718802</v>
      </c>
      <c r="D2499">
        <v>2.95763804304995</v>
      </c>
      <c r="H2499">
        <v>498.8</v>
      </c>
      <c r="I2499">
        <v>5.8918340703011696</v>
      </c>
      <c r="J2499">
        <v>7.0531078433776697</v>
      </c>
      <c r="K2499">
        <v>5.4868430593279696</v>
      </c>
    </row>
    <row r="2500" spans="1:11" x14ac:dyDescent="0.55000000000000004">
      <c r="A2500">
        <v>499</v>
      </c>
      <c r="B2500">
        <v>3.5737479353018999</v>
      </c>
      <c r="C2500">
        <v>2.3805410952635802</v>
      </c>
      <c r="D2500">
        <v>2.9248849949705602</v>
      </c>
      <c r="H2500">
        <v>499</v>
      </c>
      <c r="I2500">
        <v>5.5981910250153097</v>
      </c>
      <c r="J2500">
        <v>6.9996033322555897</v>
      </c>
      <c r="K2500">
        <v>5.6372296528033301</v>
      </c>
    </row>
    <row r="2501" spans="1:11" x14ac:dyDescent="0.55000000000000004">
      <c r="A2501">
        <v>499.2</v>
      </c>
      <c r="B2501">
        <v>3.43371109023037</v>
      </c>
      <c r="C2501">
        <v>2.47959181828625</v>
      </c>
      <c r="D2501">
        <v>2.8912364193346001</v>
      </c>
      <c r="H2501">
        <v>499.2</v>
      </c>
      <c r="I2501">
        <v>5.40824564103829</v>
      </c>
      <c r="J2501">
        <v>7.2068108086887603</v>
      </c>
      <c r="K2501">
        <v>5.7605039313229902</v>
      </c>
    </row>
    <row r="2502" spans="1:11" x14ac:dyDescent="0.55000000000000004">
      <c r="A2502">
        <v>499.4</v>
      </c>
      <c r="B2502">
        <v>3.4164158461739702</v>
      </c>
      <c r="C2502">
        <v>2.5414128953873099</v>
      </c>
      <c r="D2502">
        <v>2.8819216442069302</v>
      </c>
      <c r="H2502">
        <v>499.4</v>
      </c>
      <c r="I2502">
        <v>5.2850103639301098</v>
      </c>
      <c r="J2502">
        <v>6.8148170808208501</v>
      </c>
      <c r="K2502">
        <v>5.5779274419315703</v>
      </c>
    </row>
    <row r="2503" spans="1:11" x14ac:dyDescent="0.55000000000000004">
      <c r="A2503">
        <v>499.6</v>
      </c>
      <c r="B2503">
        <v>3.43438217740428</v>
      </c>
      <c r="C2503">
        <v>2.54505859592618</v>
      </c>
      <c r="D2503">
        <v>2.90714931529683</v>
      </c>
      <c r="H2503">
        <v>499.6</v>
      </c>
      <c r="I2503">
        <v>5.1063579541893001</v>
      </c>
      <c r="J2503">
        <v>7.1871077496505498</v>
      </c>
      <c r="K2503">
        <v>5.9667488135114999</v>
      </c>
    </row>
    <row r="2504" spans="1:11" x14ac:dyDescent="0.55000000000000004">
      <c r="A2504">
        <v>499.8</v>
      </c>
      <c r="B2504">
        <v>3.5444490551215502</v>
      </c>
      <c r="C2504">
        <v>2.5807692275348599</v>
      </c>
      <c r="D2504">
        <v>3.1398878615964301</v>
      </c>
      <c r="H2504">
        <v>499.8</v>
      </c>
      <c r="I2504">
        <v>4.9625579887972497</v>
      </c>
      <c r="J2504">
        <v>7.6368786258958403</v>
      </c>
      <c r="K2504">
        <v>5.5493311133042704</v>
      </c>
    </row>
    <row r="2505" spans="1:11" x14ac:dyDescent="0.55000000000000004">
      <c r="A2505">
        <v>500</v>
      </c>
      <c r="B2505">
        <v>3.5312305649890199</v>
      </c>
      <c r="C2505">
        <v>2.6221145545157998</v>
      </c>
      <c r="D2505">
        <v>2.9458891128142102</v>
      </c>
      <c r="H2505">
        <v>500</v>
      </c>
      <c r="I2505">
        <v>5.23598603917487</v>
      </c>
      <c r="J2505">
        <v>7.3200213494947102</v>
      </c>
      <c r="K2505">
        <v>5.5692380864575197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2; Figure 3</vt:lpstr>
      <vt:lpstr>Figure 4</vt:lpstr>
      <vt:lpstr>Figure 5</vt:lpstr>
      <vt:lpstr>Supplementary Figure 1</vt:lpstr>
      <vt:lpstr>Supplementary Figure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 Wang</dc:creator>
  <cp:lastModifiedBy>Kun Wang</cp:lastModifiedBy>
  <dcterms:created xsi:type="dcterms:W3CDTF">2015-06-05T18:17:20Z</dcterms:created>
  <dcterms:modified xsi:type="dcterms:W3CDTF">2023-04-25T02:33:44Z</dcterms:modified>
</cp:coreProperties>
</file>