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reggwildenberg/Library/CloudStorage/Box-Box/MvPvD/NatComms_data/natcomms_final/NatComms_resub_Edits_1026/"/>
    </mc:Choice>
  </mc:AlternateContent>
  <xr:revisionPtr revIDLastSave="0" documentId="13_ncr:1_{7ACF95DA-8147-B143-A36F-CCD8A397C47B}" xr6:coauthVersionLast="47" xr6:coauthVersionMax="47" xr10:uidLastSave="{00000000-0000-0000-0000-000000000000}"/>
  <bookViews>
    <workbookView xWindow="56800" yWindow="3220" windowWidth="39400" windowHeight="23680" xr2:uid="{FB2031F0-89C0-364B-A761-EB6259F29AB0}"/>
  </bookViews>
  <sheets>
    <sheet name="Figure 1b and c" sheetId="1" r:id="rId1"/>
    <sheet name="Figure 2 b and c" sheetId="2" r:id="rId2"/>
    <sheet name="Figure 3b and c" sheetId="3" r:id="rId3"/>
    <sheet name="Figure 3e" sheetId="4" r:id="rId4"/>
    <sheet name="Fig 4d-f" sheetId="7" r:id="rId5"/>
    <sheet name="Supp Fig 2a-d" sheetId="5" r:id="rId6"/>
    <sheet name="Supp Fig 3a" sheetId="6" r:id="rId7"/>
    <sheet name="Supp Fig 7" sheetId="8" r:id="rId8"/>
    <sheet name="Supp Fig 8" sheetId="9" r:id="rId9"/>
    <sheet name="Supp Fig 9" sheetId="10" r:id="rId10"/>
    <sheet name="Supp Fig 10" sheetId="11" r:id="rId11"/>
    <sheet name="Supp Fig 13" sheetId="13" r:id="rId12"/>
    <sheet name="mouse p6 axon replicates" sheetId="12" r:id="rId13"/>
    <sheet name="Fig1b.V1 E spine syn" sheetId="14" r:id="rId14"/>
    <sheet name="Fig1b.S1 E spine syn" sheetId="15" r:id="rId15"/>
    <sheet name="Fig1c. V1 E shaft syn" sheetId="16" r:id="rId16"/>
    <sheet name="Fig2b. V1  E axon syn per um" sheetId="17" r:id="rId17"/>
    <sheet name="Fig 2c. V1 E axon branches per " sheetId="18" r:id="rId18"/>
    <sheet name="Fig 3b. V1 syn per soma" sheetId="19" r:id="rId19"/>
    <sheet name="Fig 3c. V1 axons per soma" sheetId="20" r:id="rId20"/>
    <sheet name="Fig 3e. V1 soma syn bouton volu" sheetId="21" r:id="rId21"/>
    <sheet name="Key" sheetId="22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1" l="1"/>
  <c r="B7" i="21" a="1"/>
  <c r="F7" i="21" s="1"/>
  <c r="E6" i="21"/>
  <c r="D6" i="21"/>
  <c r="B6" i="21" a="1"/>
  <c r="C6" i="21" s="1"/>
  <c r="B5" i="21" a="1"/>
  <c r="B5" i="21" s="1"/>
  <c r="C4" i="21"/>
  <c r="B4" i="21" a="1"/>
  <c r="B4" i="21" s="1"/>
  <c r="B3" i="21" a="1"/>
  <c r="B3" i="21" s="1"/>
  <c r="A7" i="21"/>
  <c r="A6" i="21"/>
  <c r="A5" i="21"/>
  <c r="A4" i="21"/>
  <c r="A2" i="21" a="1"/>
  <c r="A3" i="21" s="1"/>
  <c r="B7" i="20" a="1"/>
  <c r="F7" i="20" s="1"/>
  <c r="E6" i="20"/>
  <c r="B6" i="20" a="1"/>
  <c r="C6" i="20" s="1"/>
  <c r="B5" i="20" a="1"/>
  <c r="C5" i="20" s="1"/>
  <c r="B4" i="20" a="1"/>
  <c r="B4" i="20" s="1"/>
  <c r="A6" i="20"/>
  <c r="A5" i="20"/>
  <c r="A4" i="20"/>
  <c r="A3" i="20"/>
  <c r="A2" i="20" a="1"/>
  <c r="A7" i="20" s="1"/>
  <c r="J2" i="19"/>
  <c r="P1" i="19"/>
  <c r="B1" i="19" a="1"/>
  <c r="J1" i="19" s="1"/>
  <c r="G8" i="16"/>
  <c r="F8" i="16"/>
  <c r="E8" i="16"/>
  <c r="C8" i="16"/>
  <c r="B8" i="16"/>
  <c r="F7" i="16"/>
  <c r="E7" i="16"/>
  <c r="C7" i="16"/>
  <c r="B7" i="16"/>
  <c r="E6" i="16"/>
  <c r="C6" i="16"/>
  <c r="B6" i="16"/>
  <c r="C5" i="16"/>
  <c r="B5" i="16"/>
  <c r="B3" i="16"/>
  <c r="B5" i="15" a="1"/>
  <c r="D5" i="15" s="1"/>
  <c r="A2" i="15" a="1"/>
  <c r="A5" i="15" s="1"/>
  <c r="B4" i="14"/>
  <c r="C4" i="14"/>
  <c r="E4" i="14"/>
  <c r="F4" i="14"/>
  <c r="G4" i="14"/>
  <c r="H4" i="14"/>
  <c r="J4" i="14"/>
  <c r="K4" i="14"/>
  <c r="L4" i="14"/>
  <c r="M4" i="14"/>
  <c r="N4" i="14"/>
  <c r="O4" i="14"/>
  <c r="P4" i="14"/>
  <c r="Q4" i="14"/>
  <c r="B7" i="21" l="1"/>
  <c r="C7" i="21"/>
  <c r="C5" i="21"/>
  <c r="D5" i="21"/>
  <c r="B6" i="21"/>
  <c r="E7" i="21"/>
  <c r="A2" i="21"/>
  <c r="B5" i="20"/>
  <c r="A2" i="20"/>
  <c r="C4" i="20"/>
  <c r="D6" i="20"/>
  <c r="B7" i="20"/>
  <c r="C7" i="20"/>
  <c r="D7" i="20"/>
  <c r="D5" i="20"/>
  <c r="B6" i="20"/>
  <c r="E7" i="20"/>
  <c r="K1" i="19"/>
  <c r="L1" i="19"/>
  <c r="E1" i="19"/>
  <c r="M1" i="19"/>
  <c r="F1" i="19"/>
  <c r="N1" i="19"/>
  <c r="G1" i="19"/>
  <c r="O1" i="19"/>
  <c r="I1" i="19"/>
  <c r="Q1" i="19"/>
  <c r="C1" i="19"/>
  <c r="D1" i="19"/>
  <c r="H1" i="19"/>
  <c r="B1" i="19"/>
  <c r="A2" i="15"/>
  <c r="A3" i="15"/>
  <c r="A4" i="15"/>
  <c r="B5" i="15"/>
  <c r="C5" i="15"/>
  <c r="D117" i="12"/>
  <c r="C117" i="12"/>
  <c r="B117" i="12"/>
  <c r="D116" i="12"/>
  <c r="C116" i="12"/>
  <c r="D114" i="12"/>
  <c r="C114" i="12"/>
  <c r="B116" i="12"/>
  <c r="B114" i="12"/>
  <c r="AC26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AC28" i="1" s="1"/>
  <c r="AC29" i="1" s="1"/>
  <c r="Z5" i="1"/>
  <c r="Z6" i="1" s="1"/>
  <c r="Z7" i="1" s="1"/>
  <c r="Z8" i="1" s="1"/>
  <c r="Z9" i="1" s="1"/>
  <c r="Z10" i="1" s="1"/>
  <c r="Z11" i="1" s="1"/>
  <c r="Z12" i="1" s="1"/>
  <c r="Z13" i="1" s="1"/>
  <c r="Z14" i="1" s="1"/>
  <c r="Z15" i="1" s="1"/>
  <c r="Z16" i="1" s="1"/>
  <c r="Z17" i="1" s="1"/>
  <c r="Z18" i="1" s="1"/>
  <c r="Z19" i="1" s="1"/>
  <c r="Z20" i="1" s="1"/>
  <c r="Z21" i="1" s="1"/>
  <c r="Z22" i="1" s="1"/>
  <c r="Z23" i="1" s="1"/>
  <c r="AC56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58" i="1" s="1"/>
  <c r="AC59" i="1" s="1"/>
  <c r="AC34" i="1"/>
  <c r="Z36" i="1"/>
  <c r="Z37" i="1" s="1"/>
  <c r="Z38" i="1" s="1"/>
  <c r="Z39" i="1" s="1"/>
  <c r="Z40" i="1" s="1"/>
  <c r="Z41" i="1" s="1"/>
  <c r="Z42" i="1" s="1"/>
  <c r="Z43" i="1" s="1"/>
  <c r="Z44" i="1" s="1"/>
  <c r="Z45" i="1" s="1"/>
  <c r="Z46" i="1" s="1"/>
  <c r="Z47" i="1" s="1"/>
  <c r="Z48" i="1" s="1"/>
  <c r="Z49" i="1" s="1"/>
  <c r="Z50" i="1" s="1"/>
  <c r="Z51" i="1" s="1"/>
  <c r="Z52" i="1" s="1"/>
  <c r="Z53" i="1" s="1"/>
  <c r="Z35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AU83" i="1"/>
  <c r="AT83" i="1"/>
  <c r="AU82" i="1"/>
  <c r="AT82" i="1"/>
  <c r="AU81" i="1"/>
  <c r="AT81" i="1"/>
  <c r="AU80" i="1"/>
  <c r="AT80" i="1"/>
  <c r="AU79" i="1"/>
  <c r="AT79" i="1"/>
  <c r="AU78" i="1"/>
  <c r="AT78" i="1"/>
  <c r="AU77" i="1"/>
  <c r="AT77" i="1"/>
  <c r="AU76" i="1"/>
  <c r="AT76" i="1"/>
  <c r="AU75" i="1"/>
  <c r="AT75" i="1"/>
  <c r="AU74" i="1"/>
  <c r="AT74" i="1"/>
  <c r="AU73" i="1"/>
  <c r="AT73" i="1"/>
  <c r="AU72" i="1"/>
  <c r="AT72" i="1"/>
  <c r="AU71" i="1"/>
  <c r="AT71" i="1"/>
  <c r="AU70" i="1"/>
  <c r="AT70" i="1"/>
  <c r="AU69" i="1"/>
  <c r="AT69" i="1"/>
  <c r="AU68" i="1"/>
  <c r="AT68" i="1"/>
  <c r="AU67" i="1"/>
  <c r="AT67" i="1"/>
  <c r="AU66" i="1"/>
  <c r="AT66" i="1"/>
  <c r="AU65" i="1"/>
  <c r="AT65" i="1"/>
  <c r="AU64" i="1"/>
  <c r="AU88" i="1" s="1"/>
  <c r="AU89" i="1" s="1"/>
  <c r="AT64" i="1"/>
  <c r="AU48" i="1"/>
  <c r="AT48" i="1"/>
  <c r="AU47" i="1"/>
  <c r="AT47" i="1"/>
  <c r="AU46" i="1"/>
  <c r="AT46" i="1"/>
  <c r="AU45" i="1"/>
  <c r="AT45" i="1"/>
  <c r="AU44" i="1"/>
  <c r="AT44" i="1"/>
  <c r="AU43" i="1"/>
  <c r="AT43" i="1"/>
  <c r="AU42" i="1"/>
  <c r="AT42" i="1"/>
  <c r="AU41" i="1"/>
  <c r="AT41" i="1"/>
  <c r="AU40" i="1"/>
  <c r="AT40" i="1"/>
  <c r="AU39" i="1"/>
  <c r="AT39" i="1"/>
  <c r="AU38" i="1"/>
  <c r="AT38" i="1"/>
  <c r="AU37" i="1"/>
  <c r="AT37" i="1"/>
  <c r="AU36" i="1"/>
  <c r="AT36" i="1"/>
  <c r="AU35" i="1"/>
  <c r="AT35" i="1"/>
  <c r="AU34" i="1"/>
  <c r="AU53" i="1" s="1"/>
  <c r="AU54" i="1" s="1"/>
  <c r="AT34" i="1"/>
  <c r="AT53" i="1" s="1"/>
  <c r="AT54" i="1" s="1"/>
  <c r="Q5" i="5"/>
  <c r="Q6" i="5" s="1"/>
  <c r="Q7" i="5" s="1"/>
  <c r="Q8" i="5" s="1"/>
  <c r="Q9" i="5" s="1"/>
  <c r="Q10" i="5" s="1"/>
  <c r="Q11" i="5" s="1"/>
  <c r="Q12" i="5" s="1"/>
  <c r="Q13" i="5" s="1"/>
  <c r="Q14" i="5" s="1"/>
  <c r="Q15" i="5" s="1"/>
  <c r="Q16" i="5" s="1"/>
  <c r="Q17" i="5" s="1"/>
  <c r="Q18" i="5" s="1"/>
  <c r="Q19" i="5" s="1"/>
  <c r="Q20" i="5" s="1"/>
  <c r="Q21" i="5" s="1"/>
  <c r="Q22" i="5" s="1"/>
  <c r="Q23" i="5" s="1"/>
  <c r="AU23" i="1"/>
  <c r="AT23" i="1"/>
  <c r="AU22" i="1"/>
  <c r="AT22" i="1"/>
  <c r="AU21" i="1"/>
  <c r="AT21" i="1"/>
  <c r="AU20" i="1"/>
  <c r="AT20" i="1"/>
  <c r="AU19" i="1"/>
  <c r="AT19" i="1"/>
  <c r="AU18" i="1"/>
  <c r="AT18" i="1"/>
  <c r="AU17" i="1"/>
  <c r="AT17" i="1"/>
  <c r="AU16" i="1"/>
  <c r="AT16" i="1"/>
  <c r="AU15" i="1"/>
  <c r="AT15" i="1"/>
  <c r="AU14" i="1"/>
  <c r="AT14" i="1"/>
  <c r="AU13" i="1"/>
  <c r="AT13" i="1"/>
  <c r="AU12" i="1"/>
  <c r="AT12" i="1"/>
  <c r="AU11" i="1"/>
  <c r="AT11" i="1"/>
  <c r="AU10" i="1"/>
  <c r="AT10" i="1"/>
  <c r="AU9" i="1"/>
  <c r="AT9" i="1"/>
  <c r="AU8" i="1"/>
  <c r="AT8" i="1"/>
  <c r="AU7" i="1"/>
  <c r="AT7" i="1"/>
  <c r="AU6" i="1"/>
  <c r="AT6" i="1"/>
  <c r="AU5" i="1"/>
  <c r="AT5" i="1"/>
  <c r="AU4" i="1"/>
  <c r="AT4" i="1"/>
  <c r="AM83" i="1"/>
  <c r="AL83" i="1"/>
  <c r="AM82" i="1"/>
  <c r="AL82" i="1"/>
  <c r="AM81" i="1"/>
  <c r="AL81" i="1"/>
  <c r="AM80" i="1"/>
  <c r="AL80" i="1"/>
  <c r="AM79" i="1"/>
  <c r="AL79" i="1"/>
  <c r="AM78" i="1"/>
  <c r="AL78" i="1"/>
  <c r="AM77" i="1"/>
  <c r="AL77" i="1"/>
  <c r="AM76" i="1"/>
  <c r="AL76" i="1"/>
  <c r="AM75" i="1"/>
  <c r="AL75" i="1"/>
  <c r="AM74" i="1"/>
  <c r="AL74" i="1"/>
  <c r="AM73" i="1"/>
  <c r="AL73" i="1"/>
  <c r="AM72" i="1"/>
  <c r="AL72" i="1"/>
  <c r="AM71" i="1"/>
  <c r="AL71" i="1"/>
  <c r="AM70" i="1"/>
  <c r="AL70" i="1"/>
  <c r="AM69" i="1"/>
  <c r="AL69" i="1"/>
  <c r="AM68" i="1"/>
  <c r="AL68" i="1"/>
  <c r="AM67" i="1"/>
  <c r="AL67" i="1"/>
  <c r="AM66" i="1"/>
  <c r="AL66" i="1"/>
  <c r="AM65" i="1"/>
  <c r="AL65" i="1"/>
  <c r="AM64" i="1"/>
  <c r="AL64" i="1"/>
  <c r="AM56" i="1"/>
  <c r="AM49" i="1"/>
  <c r="AL49" i="1"/>
  <c r="AM45" i="1"/>
  <c r="AL45" i="1"/>
  <c r="AM41" i="1"/>
  <c r="AL41" i="1"/>
  <c r="AL40" i="1"/>
  <c r="AM37" i="1"/>
  <c r="AL37" i="1"/>
  <c r="AL36" i="1"/>
  <c r="AM35" i="1"/>
  <c r="AL34" i="1"/>
  <c r="AL56" i="1" s="1"/>
  <c r="AM34" i="1"/>
  <c r="AM58" i="1" s="1"/>
  <c r="AM59" i="1" s="1"/>
  <c r="AM52" i="1"/>
  <c r="AL52" i="1"/>
  <c r="AM51" i="1"/>
  <c r="AL51" i="1"/>
  <c r="AM50" i="1"/>
  <c r="AL50" i="1"/>
  <c r="AM48" i="1"/>
  <c r="AL48" i="1"/>
  <c r="AM47" i="1"/>
  <c r="AL47" i="1"/>
  <c r="AM46" i="1"/>
  <c r="AL46" i="1"/>
  <c r="AM44" i="1"/>
  <c r="AL44" i="1"/>
  <c r="AM43" i="1"/>
  <c r="AL43" i="1"/>
  <c r="AM42" i="1"/>
  <c r="AL42" i="1"/>
  <c r="AL58" i="1" s="1"/>
  <c r="AM40" i="1"/>
  <c r="AM39" i="1"/>
  <c r="AL39" i="1"/>
  <c r="AM38" i="1"/>
  <c r="AL38" i="1"/>
  <c r="AM36" i="1"/>
  <c r="AL35" i="1"/>
  <c r="L28" i="5"/>
  <c r="L29" i="5" s="1"/>
  <c r="L30" i="5" s="1"/>
  <c r="L31" i="5" s="1"/>
  <c r="L32" i="5" s="1"/>
  <c r="L33" i="5" s="1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L44" i="5" s="1"/>
  <c r="L45" i="5" s="1"/>
  <c r="L6" i="5"/>
  <c r="L7" i="5" s="1"/>
  <c r="L8" i="5" s="1"/>
  <c r="L9" i="5" s="1"/>
  <c r="L10" i="5" s="1"/>
  <c r="L11" i="5" s="1"/>
  <c r="L12" i="5" s="1"/>
  <c r="L13" i="5" s="1"/>
  <c r="L14" i="5" s="1"/>
  <c r="L15" i="5" s="1"/>
  <c r="L16" i="5" s="1"/>
  <c r="L17" i="5" s="1"/>
  <c r="L18" i="5" s="1"/>
  <c r="L19" i="5" s="1"/>
  <c r="L20" i="5" s="1"/>
  <c r="L21" i="5" s="1"/>
  <c r="L22" i="5" s="1"/>
  <c r="L23" i="5" s="1"/>
  <c r="L5" i="5"/>
  <c r="AM23" i="1"/>
  <c r="AL23" i="1"/>
  <c r="AM22" i="1"/>
  <c r="AL22" i="1"/>
  <c r="AM21" i="1"/>
  <c r="AL21" i="1"/>
  <c r="AM20" i="1"/>
  <c r="AL20" i="1"/>
  <c r="AM19" i="1"/>
  <c r="AL19" i="1"/>
  <c r="AM18" i="1"/>
  <c r="AL18" i="1"/>
  <c r="AM17" i="1"/>
  <c r="AL17" i="1"/>
  <c r="AM16" i="1"/>
  <c r="AL16" i="1"/>
  <c r="AM15" i="1"/>
  <c r="AL15" i="1"/>
  <c r="AM14" i="1"/>
  <c r="AL14" i="1"/>
  <c r="AM13" i="1"/>
  <c r="AL13" i="1"/>
  <c r="AM12" i="1"/>
  <c r="AL12" i="1"/>
  <c r="AM11" i="1"/>
  <c r="AL11" i="1"/>
  <c r="AM10" i="1"/>
  <c r="AL10" i="1"/>
  <c r="AM9" i="1"/>
  <c r="AL9" i="1"/>
  <c r="AM8" i="1"/>
  <c r="AL8" i="1"/>
  <c r="AM7" i="1"/>
  <c r="AL7" i="1"/>
  <c r="AM6" i="1"/>
  <c r="AL6" i="1"/>
  <c r="AM5" i="1"/>
  <c r="AL5" i="1"/>
  <c r="AM4" i="1"/>
  <c r="AL4" i="1"/>
  <c r="AH5" i="1"/>
  <c r="AH6" i="1" s="1"/>
  <c r="AH7" i="1" s="1"/>
  <c r="AH8" i="1" s="1"/>
  <c r="AH9" i="1" s="1"/>
  <c r="AH10" i="1" s="1"/>
  <c r="AH11" i="1" s="1"/>
  <c r="AH12" i="1" s="1"/>
  <c r="AH13" i="1" s="1"/>
  <c r="AH14" i="1" s="1"/>
  <c r="AH15" i="1" s="1"/>
  <c r="AH16" i="1" s="1"/>
  <c r="AH17" i="1" s="1"/>
  <c r="AH18" i="1" s="1"/>
  <c r="AH19" i="1" s="1"/>
  <c r="AH20" i="1" s="1"/>
  <c r="AH21" i="1" s="1"/>
  <c r="AH22" i="1" s="1"/>
  <c r="AH23" i="1" s="1"/>
  <c r="AC77" i="1"/>
  <c r="AC76" i="1"/>
  <c r="AC75" i="1"/>
  <c r="AC74" i="1"/>
  <c r="AC73" i="1"/>
  <c r="AC72" i="1"/>
  <c r="AC71" i="1"/>
  <c r="AC70" i="1"/>
  <c r="AC69" i="1"/>
  <c r="AC68" i="1"/>
  <c r="AC80" i="1" s="1"/>
  <c r="AC67" i="1"/>
  <c r="AC66" i="1"/>
  <c r="AC65" i="1"/>
  <c r="AC64" i="1"/>
  <c r="AC82" i="1" s="1"/>
  <c r="AC83" i="1" s="1"/>
  <c r="U58" i="1" l="1"/>
  <c r="U59" i="1" s="1"/>
  <c r="U56" i="1"/>
  <c r="AL88" i="1"/>
  <c r="AL89" i="1" s="1"/>
  <c r="AT28" i="1"/>
  <c r="AT29" i="1" s="1"/>
  <c r="AT26" i="1"/>
  <c r="AT51" i="1"/>
  <c r="AM88" i="1"/>
  <c r="AM89" i="1" s="1"/>
  <c r="AU28" i="1"/>
  <c r="AU29" i="1" s="1"/>
  <c r="AU51" i="1"/>
  <c r="AL28" i="1"/>
  <c r="AL29" i="1" s="1"/>
  <c r="AU86" i="1"/>
  <c r="AM28" i="1"/>
  <c r="AM29" i="1" s="1"/>
  <c r="AT88" i="1"/>
  <c r="AT89" i="1" s="1"/>
  <c r="AT86" i="1"/>
  <c r="AU26" i="1"/>
  <c r="AL86" i="1"/>
  <c r="AM86" i="1"/>
  <c r="AL59" i="1"/>
  <c r="AL26" i="1"/>
  <c r="AM26" i="1"/>
  <c r="N26" i="1"/>
  <c r="N114" i="1"/>
  <c r="E85" i="1"/>
  <c r="E26" i="1"/>
  <c r="F28" i="1"/>
  <c r="F29" i="1" s="1"/>
  <c r="E28" i="1"/>
  <c r="E29" i="1" s="1"/>
  <c r="F26" i="1"/>
  <c r="F87" i="1"/>
  <c r="F88" i="1" s="1"/>
  <c r="E87" i="1"/>
  <c r="E88" i="1" s="1"/>
  <c r="F85" i="1"/>
  <c r="N145" i="1"/>
  <c r="N146" i="1" s="1"/>
  <c r="O28" i="1"/>
  <c r="O26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R5" i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O140" i="1"/>
  <c r="N140" i="1"/>
  <c r="O139" i="1"/>
  <c r="N139" i="1"/>
  <c r="O138" i="1"/>
  <c r="N138" i="1"/>
  <c r="O137" i="1"/>
  <c r="N137" i="1"/>
  <c r="O136" i="1"/>
  <c r="N136" i="1"/>
  <c r="O135" i="1"/>
  <c r="N135" i="1"/>
  <c r="O134" i="1"/>
  <c r="N134" i="1"/>
  <c r="O133" i="1"/>
  <c r="N133" i="1"/>
  <c r="O132" i="1"/>
  <c r="N132" i="1"/>
  <c r="O131" i="1"/>
  <c r="N131" i="1"/>
  <c r="O130" i="1"/>
  <c r="N130" i="1"/>
  <c r="O129" i="1"/>
  <c r="N129" i="1"/>
  <c r="O128" i="1"/>
  <c r="N128" i="1"/>
  <c r="O127" i="1"/>
  <c r="N127" i="1"/>
  <c r="O126" i="1"/>
  <c r="N126" i="1"/>
  <c r="O125" i="1"/>
  <c r="N125" i="1"/>
  <c r="O124" i="1"/>
  <c r="N124" i="1"/>
  <c r="O123" i="1"/>
  <c r="N123" i="1"/>
  <c r="O122" i="1"/>
  <c r="N122" i="1"/>
  <c r="O121" i="1"/>
  <c r="O143" i="1" s="1"/>
  <c r="N121" i="1"/>
  <c r="N143" i="1" s="1"/>
  <c r="O111" i="1"/>
  <c r="N111" i="1"/>
  <c r="O110" i="1"/>
  <c r="N110" i="1"/>
  <c r="O109" i="1"/>
  <c r="N109" i="1"/>
  <c r="O108" i="1"/>
  <c r="N108" i="1"/>
  <c r="O107" i="1"/>
  <c r="N107" i="1"/>
  <c r="O106" i="1"/>
  <c r="N106" i="1"/>
  <c r="O105" i="1"/>
  <c r="N105" i="1"/>
  <c r="O104" i="1"/>
  <c r="N104" i="1"/>
  <c r="O103" i="1"/>
  <c r="N103" i="1"/>
  <c r="O102" i="1"/>
  <c r="N102" i="1"/>
  <c r="O101" i="1"/>
  <c r="N101" i="1"/>
  <c r="O100" i="1"/>
  <c r="N100" i="1"/>
  <c r="O99" i="1"/>
  <c r="N99" i="1"/>
  <c r="O98" i="1"/>
  <c r="N98" i="1"/>
  <c r="O97" i="1"/>
  <c r="N97" i="1"/>
  <c r="O96" i="1"/>
  <c r="N96" i="1"/>
  <c r="O95" i="1"/>
  <c r="N95" i="1"/>
  <c r="O94" i="1"/>
  <c r="N94" i="1"/>
  <c r="O93" i="1"/>
  <c r="N93" i="1"/>
  <c r="O92" i="1"/>
  <c r="O116" i="1" s="1"/>
  <c r="O117" i="1" s="1"/>
  <c r="N92" i="1"/>
  <c r="N116" i="1" s="1"/>
  <c r="N117" i="1" s="1"/>
  <c r="G77" i="5"/>
  <c r="G78" i="5" s="1"/>
  <c r="G79" i="5" s="1"/>
  <c r="G80" i="5" s="1"/>
  <c r="G81" i="5" s="1"/>
  <c r="G82" i="5" s="1"/>
  <c r="G83" i="5" s="1"/>
  <c r="G84" i="5" s="1"/>
  <c r="G85" i="5" s="1"/>
  <c r="G86" i="5" s="1"/>
  <c r="G87" i="5" s="1"/>
  <c r="G88" i="5" s="1"/>
  <c r="G89" i="5" s="1"/>
  <c r="G90" i="5" s="1"/>
  <c r="G91" i="5" s="1"/>
  <c r="G92" i="5" s="1"/>
  <c r="G93" i="5" s="1"/>
  <c r="G94" i="5" s="1"/>
  <c r="G95" i="5" s="1"/>
  <c r="G52" i="5"/>
  <c r="G53" i="5" s="1"/>
  <c r="G54" i="5" s="1"/>
  <c r="G55" i="5" s="1"/>
  <c r="G56" i="5" s="1"/>
  <c r="G57" i="5" s="1"/>
  <c r="G58" i="5" s="1"/>
  <c r="G59" i="5" s="1"/>
  <c r="G60" i="5" s="1"/>
  <c r="G61" i="5" s="1"/>
  <c r="G62" i="5" s="1"/>
  <c r="G63" i="5" s="1"/>
  <c r="G64" i="5" s="1"/>
  <c r="G65" i="5" s="1"/>
  <c r="G66" i="5" s="1"/>
  <c r="G67" i="5" s="1"/>
  <c r="G68" i="5" s="1"/>
  <c r="G69" i="5" s="1"/>
  <c r="G70" i="5" s="1"/>
  <c r="O82" i="1"/>
  <c r="N82" i="1"/>
  <c r="O81" i="1"/>
  <c r="N81" i="1"/>
  <c r="O80" i="1"/>
  <c r="N80" i="1"/>
  <c r="O79" i="1"/>
  <c r="N79" i="1"/>
  <c r="O78" i="1"/>
  <c r="N78" i="1"/>
  <c r="O77" i="1"/>
  <c r="N77" i="1"/>
  <c r="O76" i="1"/>
  <c r="N76" i="1"/>
  <c r="O75" i="1"/>
  <c r="N75" i="1"/>
  <c r="O74" i="1"/>
  <c r="N74" i="1"/>
  <c r="O73" i="1"/>
  <c r="N73" i="1"/>
  <c r="O72" i="1"/>
  <c r="N72" i="1"/>
  <c r="O71" i="1"/>
  <c r="N71" i="1"/>
  <c r="O70" i="1"/>
  <c r="N70" i="1"/>
  <c r="O69" i="1"/>
  <c r="N69" i="1"/>
  <c r="O68" i="1"/>
  <c r="N68" i="1"/>
  <c r="O67" i="1"/>
  <c r="N67" i="1"/>
  <c r="O66" i="1"/>
  <c r="N66" i="1"/>
  <c r="O65" i="1"/>
  <c r="N65" i="1"/>
  <c r="O64" i="1"/>
  <c r="O87" i="1" s="1"/>
  <c r="N64" i="1"/>
  <c r="O63" i="1"/>
  <c r="O85" i="1" s="1"/>
  <c r="N63" i="1"/>
  <c r="N87" i="1" s="1"/>
  <c r="N88" i="1" s="1"/>
  <c r="J64" i="1"/>
  <c r="J65" i="1" s="1"/>
  <c r="J66" i="1" s="1"/>
  <c r="J67" i="1" s="1"/>
  <c r="J68" i="1" s="1"/>
  <c r="J69" i="1" s="1"/>
  <c r="J70" i="1" s="1"/>
  <c r="J71" i="1" s="1"/>
  <c r="J72" i="1" s="1"/>
  <c r="J73" i="1" s="1"/>
  <c r="J74" i="1" s="1"/>
  <c r="J75" i="1" s="1"/>
  <c r="J76" i="1" s="1"/>
  <c r="J77" i="1" s="1"/>
  <c r="J78" i="1" s="1"/>
  <c r="J79" i="1" s="1"/>
  <c r="J80" i="1" s="1"/>
  <c r="J81" i="1" s="1"/>
  <c r="J82" i="1" s="1"/>
  <c r="F140" i="1"/>
  <c r="E121" i="1"/>
  <c r="E143" i="1" s="1"/>
  <c r="E140" i="1"/>
  <c r="F139" i="1"/>
  <c r="E139" i="1"/>
  <c r="F138" i="1"/>
  <c r="E138" i="1"/>
  <c r="F137" i="1"/>
  <c r="E137" i="1"/>
  <c r="F136" i="1"/>
  <c r="E136" i="1"/>
  <c r="F135" i="1"/>
  <c r="E135" i="1"/>
  <c r="F134" i="1"/>
  <c r="E134" i="1"/>
  <c r="F133" i="1"/>
  <c r="E133" i="1"/>
  <c r="F132" i="1"/>
  <c r="E132" i="1"/>
  <c r="F131" i="1"/>
  <c r="E131" i="1"/>
  <c r="F130" i="1"/>
  <c r="E130" i="1"/>
  <c r="F129" i="1"/>
  <c r="E129" i="1"/>
  <c r="F128" i="1"/>
  <c r="E128" i="1"/>
  <c r="F127" i="1"/>
  <c r="E127" i="1"/>
  <c r="F126" i="1"/>
  <c r="E126" i="1"/>
  <c r="F125" i="1"/>
  <c r="E125" i="1"/>
  <c r="F124" i="1"/>
  <c r="E124" i="1"/>
  <c r="E145" i="1" s="1"/>
  <c r="E146" i="1" s="1"/>
  <c r="F123" i="1"/>
  <c r="E123" i="1"/>
  <c r="F122" i="1"/>
  <c r="E122" i="1"/>
  <c r="F121" i="1"/>
  <c r="F145" i="1" s="1"/>
  <c r="F146" i="1" s="1"/>
  <c r="U26" i="1" l="1"/>
  <c r="O145" i="1"/>
  <c r="O146" i="1" s="1"/>
  <c r="O114" i="1"/>
  <c r="F143" i="1"/>
  <c r="N85" i="1"/>
  <c r="U28" i="1"/>
  <c r="U29" i="1" s="1"/>
  <c r="O88" i="1"/>
  <c r="E93" i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A77" i="5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3" i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D115" i="1" l="1"/>
  <c r="H115" i="1"/>
  <c r="H116" i="1" s="1"/>
  <c r="H113" i="1"/>
  <c r="D113" i="1"/>
  <c r="D116" i="1"/>
  <c r="G28" i="5"/>
  <c r="G29" i="5" s="1"/>
  <c r="G30" i="5" s="1"/>
  <c r="G31" i="5" s="1"/>
  <c r="G32" i="5" s="1"/>
  <c r="G33" i="5" s="1"/>
  <c r="G34" i="5" s="1"/>
  <c r="G35" i="5" s="1"/>
  <c r="G36" i="5" s="1"/>
  <c r="G37" i="5" s="1"/>
  <c r="G38" i="5" s="1"/>
  <c r="G39" i="5" s="1"/>
  <c r="G40" i="5" s="1"/>
  <c r="G41" i="5" s="1"/>
  <c r="G42" i="5" s="1"/>
  <c r="G43" i="5" s="1"/>
  <c r="G44" i="5" s="1"/>
  <c r="G45" i="5" s="1"/>
  <c r="G46" i="5" s="1"/>
  <c r="N34" i="1"/>
  <c r="O53" i="1"/>
  <c r="N53" i="1"/>
  <c r="O52" i="1"/>
  <c r="N52" i="1"/>
  <c r="O51" i="1"/>
  <c r="N51" i="1"/>
  <c r="O50" i="1"/>
  <c r="N50" i="1"/>
  <c r="O49" i="1"/>
  <c r="N49" i="1"/>
  <c r="O48" i="1"/>
  <c r="N48" i="1"/>
  <c r="O47" i="1"/>
  <c r="N47" i="1"/>
  <c r="O46" i="1"/>
  <c r="N46" i="1"/>
  <c r="O45" i="1"/>
  <c r="N45" i="1"/>
  <c r="O44" i="1"/>
  <c r="N44" i="1"/>
  <c r="O43" i="1"/>
  <c r="N43" i="1"/>
  <c r="O42" i="1"/>
  <c r="N42" i="1"/>
  <c r="O41" i="1"/>
  <c r="N41" i="1"/>
  <c r="O40" i="1"/>
  <c r="N40" i="1"/>
  <c r="O39" i="1"/>
  <c r="N39" i="1"/>
  <c r="O38" i="1"/>
  <c r="N38" i="1"/>
  <c r="O37" i="1"/>
  <c r="N37" i="1"/>
  <c r="O36" i="1"/>
  <c r="N36" i="1"/>
  <c r="O35" i="1"/>
  <c r="N35" i="1"/>
  <c r="O34" i="1"/>
  <c r="J35" i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J49" i="1" s="1"/>
  <c r="J50" i="1" s="1"/>
  <c r="J51" i="1" s="1"/>
  <c r="J52" i="1" s="1"/>
  <c r="J53" i="1" s="1"/>
  <c r="O56" i="1" l="1"/>
  <c r="O58" i="1"/>
  <c r="O59" i="1" s="1"/>
  <c r="N58" i="1"/>
  <c r="N59" i="1" s="1"/>
  <c r="N56" i="1"/>
  <c r="F53" i="1" l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E58" i="1" l="1"/>
  <c r="E59" i="1" s="1"/>
  <c r="E56" i="1"/>
  <c r="F58" i="1"/>
  <c r="F59" i="1" s="1"/>
  <c r="F56" i="1"/>
  <c r="O29" i="1"/>
  <c r="N28" i="1"/>
  <c r="N29" i="1" s="1"/>
  <c r="D113" i="6" l="1"/>
  <c r="D115" i="6" s="1"/>
  <c r="C113" i="6"/>
  <c r="C115" i="6" s="1"/>
  <c r="B113" i="6"/>
  <c r="B115" i="6" s="1"/>
  <c r="D112" i="6"/>
  <c r="C112" i="6"/>
  <c r="B112" i="6"/>
</calcChain>
</file>

<file path=xl/sharedStrings.xml><?xml version="1.0" encoding="utf-8"?>
<sst xmlns="http://schemas.openxmlformats.org/spreadsheetml/2006/main" count="1282" uniqueCount="239">
  <si>
    <t>dataset</t>
  </si>
  <si>
    <t>branches_um</t>
  </si>
  <si>
    <t>synapses_um</t>
  </si>
  <si>
    <t>vesicle_number</t>
  </si>
  <si>
    <t>mean</t>
  </si>
  <si>
    <t>stdev</t>
  </si>
  <si>
    <t>n</t>
  </si>
  <si>
    <t>sem</t>
  </si>
  <si>
    <t>radius (pixels)</t>
  </si>
  <si>
    <t>radius (um)</t>
  </si>
  <si>
    <t>volume (um^3)</t>
  </si>
  <si>
    <t>Primate_p7_v1_l23</t>
  </si>
  <si>
    <t>Primate_p75_v1_l23</t>
  </si>
  <si>
    <t>soma syn bouton radius</t>
  </si>
  <si>
    <t>Primate_p3000_v1_l23</t>
  </si>
  <si>
    <t>Mouse_p14_v1_L23</t>
  </si>
  <si>
    <t>Mouse_p523_v1_L23</t>
  </si>
  <si>
    <t>Mouse_p105_v1_L23</t>
  </si>
  <si>
    <t>mouse_p6_V1_L23</t>
  </si>
  <si>
    <t>species</t>
  </si>
  <si>
    <t>layer</t>
  </si>
  <si>
    <t>age</t>
  </si>
  <si>
    <t>ave # axons/soma</t>
  </si>
  <si>
    <t>stddev</t>
  </si>
  <si>
    <t>mouse</t>
  </si>
  <si>
    <t>primate</t>
  </si>
  <si>
    <t>syn/soma</t>
  </si>
  <si>
    <t>ave</t>
  </si>
  <si>
    <t>syn/sa</t>
  </si>
  <si>
    <t>Fig 3b</t>
  </si>
  <si>
    <t>Fig 3c</t>
  </si>
  <si>
    <t>msp14</t>
  </si>
  <si>
    <t>msp105</t>
  </si>
  <si>
    <t>msp523</t>
  </si>
  <si>
    <t>prp7</t>
  </si>
  <si>
    <t>prp75</t>
  </si>
  <si>
    <t>prp3000</t>
  </si>
  <si>
    <t>ms = mouse</t>
  </si>
  <si>
    <t>pr = primate</t>
  </si>
  <si>
    <t>Supp Fig 2b Mouse V1, L4</t>
  </si>
  <si>
    <t>ave diameter um</t>
  </si>
  <si>
    <t>spine syn/µm</t>
  </si>
  <si>
    <t>randDen01 *</t>
  </si>
  <si>
    <t>randDen02 *</t>
  </si>
  <si>
    <t>randDen03 *</t>
  </si>
  <si>
    <t>randDen04 *</t>
  </si>
  <si>
    <t>randDen05 *</t>
  </si>
  <si>
    <t>randDen06 *</t>
  </si>
  <si>
    <t>randDen07 *</t>
  </si>
  <si>
    <t>randDen08 *</t>
  </si>
  <si>
    <t>randDen09 *</t>
  </si>
  <si>
    <t>randDen11 *</t>
  </si>
  <si>
    <t>randDen12 *</t>
  </si>
  <si>
    <t>radnden13</t>
  </si>
  <si>
    <t>randden14 *</t>
  </si>
  <si>
    <t>randden15 *</t>
  </si>
  <si>
    <t>randden16 *</t>
  </si>
  <si>
    <t>randden17 *</t>
  </si>
  <si>
    <t>randden18 *</t>
  </si>
  <si>
    <t>randden19 *</t>
  </si>
  <si>
    <t>randden20 *</t>
  </si>
  <si>
    <t>Mouse p6</t>
  </si>
  <si>
    <t>Mouse V1, L2/3</t>
  </si>
  <si>
    <t>Mouse V1, L4</t>
  </si>
  <si>
    <t>Mouse S1, L2/3</t>
  </si>
  <si>
    <t>Mouse S1, L4</t>
  </si>
  <si>
    <t>Primate V1, L2/3</t>
  </si>
  <si>
    <t>Primate V1, L4</t>
  </si>
  <si>
    <t>p6</t>
  </si>
  <si>
    <t>dendrite length (µm)</t>
  </si>
  <si>
    <t># spine syn</t>
  </si>
  <si>
    <t>#shaft syn</t>
  </si>
  <si>
    <t>shaft syn/µm</t>
  </si>
  <si>
    <t>01_Eden *</t>
  </si>
  <si>
    <t>02_Eden *</t>
  </si>
  <si>
    <t>03_Eden *</t>
  </si>
  <si>
    <t>04_Eden *</t>
  </si>
  <si>
    <t>05_Eden *</t>
  </si>
  <si>
    <t>06_Eden *</t>
  </si>
  <si>
    <t>07_Eden *</t>
  </si>
  <si>
    <t>08_Eden *</t>
  </si>
  <si>
    <t>09_Eden *</t>
  </si>
  <si>
    <t>10_Eden *</t>
  </si>
  <si>
    <t>11_Eden *</t>
  </si>
  <si>
    <t>12_Eden *</t>
  </si>
  <si>
    <t>13_Eden *</t>
  </si>
  <si>
    <t>14_Eden *</t>
  </si>
  <si>
    <t>15_Eden *</t>
  </si>
  <si>
    <t>16_Eden *</t>
  </si>
  <si>
    <t>17_Eden *</t>
  </si>
  <si>
    <t>18_Eden *</t>
  </si>
  <si>
    <t>19_Eden *</t>
  </si>
  <si>
    <t>20_Eden *</t>
  </si>
  <si>
    <t>dendrite length (um)</t>
  </si>
  <si>
    <t>Supp Fig 2a Mouse V1, L2/3</t>
  </si>
  <si>
    <t>ave diameter (um)</t>
  </si>
  <si>
    <t>spine syn/um</t>
  </si>
  <si>
    <t>shaft syn/um</t>
  </si>
  <si>
    <t>p14</t>
  </si>
  <si>
    <t>dendrite</t>
  </si>
  <si>
    <t>Dendrite</t>
  </si>
  <si>
    <t>Mouse p14</t>
  </si>
  <si>
    <t>Supp Fig 2c Primate V1, L2/3</t>
  </si>
  <si>
    <t>Supp Fig 2c Primate V1, L4</t>
  </si>
  <si>
    <t>p105</t>
  </si>
  <si>
    <t>Mouse p105</t>
  </si>
  <si>
    <t>p36</t>
  </si>
  <si>
    <t># spine synapses</t>
  </si>
  <si>
    <t>#shaft synapses</t>
  </si>
  <si>
    <t>p523</t>
  </si>
  <si>
    <t>Mouse p523</t>
  </si>
  <si>
    <t>p87</t>
  </si>
  <si>
    <t>Mouse p36</t>
  </si>
  <si>
    <t>Mouse p87</t>
  </si>
  <si>
    <t>p9</t>
  </si>
  <si>
    <t>p7</t>
  </si>
  <si>
    <t>p60</t>
  </si>
  <si>
    <t>Primate p7</t>
  </si>
  <si>
    <t>Primate p75</t>
  </si>
  <si>
    <t>p75</t>
  </si>
  <si>
    <t>p3000</t>
  </si>
  <si>
    <t>Primate p3000</t>
  </si>
  <si>
    <t>stats</t>
  </si>
  <si>
    <t>Fig 2b</t>
  </si>
  <si>
    <t xml:space="preserve">Mouse </t>
  </si>
  <si>
    <t>Primate</t>
  </si>
  <si>
    <t>Mean</t>
  </si>
  <si>
    <t>± SEM</t>
  </si>
  <si>
    <t>Fig 2c</t>
  </si>
  <si>
    <t>Fig 4d</t>
  </si>
  <si>
    <t>0.43 ± 0.11</t>
  </si>
  <si>
    <t>n= 88 dendrites</t>
  </si>
  <si>
    <t>0.69 ± 0.16</t>
  </si>
  <si>
    <t>synapses/µm</t>
  </si>
  <si>
    <t>n = 107 dendrites,</t>
  </si>
  <si>
    <t xml:space="preserve"> p = 6.17e-26.</t>
  </si>
  <si>
    <t>Fig. 4e</t>
  </si>
  <si>
    <t>filopodia/µm</t>
  </si>
  <si>
    <t xml:space="preserve"> 0.075 ± 0.038,</t>
  </si>
  <si>
    <t>0.005 ± 0.008</t>
  </si>
  <si>
    <t>p = 4.43e-32</t>
  </si>
  <si>
    <t>Fig. 4f</t>
  </si>
  <si>
    <t>total synapses/soma</t>
  </si>
  <si>
    <t>18.31 ± 12.15</t>
  </si>
  <si>
    <t>42.85 ± 28.80</t>
  </si>
  <si>
    <t>n = 39 soma</t>
  </si>
  <si>
    <t>n = 41 soma</t>
  </si>
  <si>
    <t xml:space="preserve"> p=2.65e-8</t>
  </si>
  <si>
    <t>mouse p14</t>
  </si>
  <si>
    <t>mouse p015</t>
  </si>
  <si>
    <t>mean±sem</t>
  </si>
  <si>
    <t>0.0028 ± 2.6e-5</t>
  </si>
  <si>
    <t>0.0046 ± 3.3e-5</t>
  </si>
  <si>
    <t>PSD size (µm^3)</t>
  </si>
  <si>
    <t>vesicle cloud size (µm^3)</t>
  </si>
  <si>
    <t>0.035 ± 6.4e-4</t>
  </si>
  <si>
    <t>0.0403 ± 4.8e-4</t>
  </si>
  <si>
    <t>distance to dendrite surface (nm)</t>
  </si>
  <si>
    <t>1107 ± 9.7</t>
  </si>
  <si>
    <t>1081 ± 7.5</t>
  </si>
  <si>
    <t>mitochondria size (µm^3)</t>
  </si>
  <si>
    <t>mean ± sem</t>
  </si>
  <si>
    <t>0.043 ± 0.0</t>
  </si>
  <si>
    <t>0.069 ± 1.9e-4</t>
  </si>
  <si>
    <t>mitochondria per unit length of dendrite (nm^2)</t>
  </si>
  <si>
    <t>19,236.2 ± 571.1</t>
  </si>
  <si>
    <t>32,072.9 ± 2,581.3</t>
  </si>
  <si>
    <t xml:space="preserve">Total spine and shaft synapses, respectively, counted for each data point in b-c are: mouse V1, p6 L2/3 = 2,35; p6 L4 = 6,40; p14 L2/3 = 190,22; p14 L4 = 155, 16; p36 L2/3 = 386,20; p36 L4 = 244,67; p105 L2/3 = 501, 81, p105 L4 = 349, 52; p523 L2/3 = 254, 80, p523 L4 = 233,48. Primate V1, p7 L2/3 = 68,28; p7 L4 = 140,43; p75 L2/3 = 526, 42; p75 L4 = 313, 33; p3000 L2/3 = 177,36; p3000 L4 = 67, 113. Mouse S1 total spine synapse counts: p9 L2/3 = 57; p14 L2/3 = 170; p7 L4 = 8; p14 L4 = 138; p60 L4 = 320. </t>
  </si>
  <si>
    <t>Total synapse counts for b are: mouse; p14 = 247, p105 = 852, p523 = 267 and primate; p7 = 187, p75 = 570, p3000 = 138, n = 50-60 axons/dataset</t>
  </si>
  <si>
    <t>b,  n = ≥ 6 soma/dataset. c, n = all soma-innervating axons across ≥ 4 soma/dataset. e, n = ≥40 boutons/dataset. Total synapse counts for b: mouse V1, p6 L2/3 = 6, L4 = 6; p14 L2/3 = 155, L4 = 45; p105 L2/3 = 650, L4 = 1757; p523 L2/3 = 476, L4 = 323. primate V1, p7 L2/3 = 95, L4 = 141; p75 L2/3 = 302, L4 = 196; p3000 L2/3 = 129, L4 = 85. For e: mouse V1 L2/3 p14 = 50, p105 = 84, p523 = 50; primate V1 L2/3 p7 = 50 , p75 = 50 , p3000 = 44.</t>
  </si>
  <si>
    <t>vesicle number</t>
  </si>
  <si>
    <t>msp6</t>
  </si>
  <si>
    <t>5 animals used and 10 axons/animal annotated</t>
  </si>
  <si>
    <t>Skeleton ID</t>
  </si>
  <si>
    <t>Total Euclidean Distance (nm)</t>
  </si>
  <si>
    <t>total distance (um)</t>
  </si>
  <si>
    <t>synapses</t>
  </si>
  <si>
    <t>branches</t>
  </si>
  <si>
    <t>syn_um</t>
  </si>
  <si>
    <t>branch_um</t>
  </si>
  <si>
    <t>https://pubmed.ncbi.nlm.nih.gov/9336221/</t>
  </si>
  <si>
    <t>human auditory</t>
  </si>
  <si>
    <t>human middle frontal gyrus (prefrontal cortex)</t>
  </si>
  <si>
    <t>human middle visual cortex</t>
  </si>
  <si>
    <t>ave lifespan</t>
  </si>
  <si>
    <t>77 years</t>
  </si>
  <si>
    <t>postnatal day</t>
  </si>
  <si>
    <t>estimate value (synapses/100um^3)</t>
  </si>
  <si>
    <t>%, p192 set to 0</t>
  </si>
  <si>
    <t>pr_p3000 L4</t>
  </si>
  <si>
    <t>pr_p75 L4</t>
  </si>
  <si>
    <t>pr_p7 L4</t>
  </si>
  <si>
    <t>pr_p3000 L23</t>
  </si>
  <si>
    <t>pr_p75 L23</t>
  </si>
  <si>
    <t>pr_p7 L23</t>
  </si>
  <si>
    <t>ms_p523 L4</t>
  </si>
  <si>
    <t>ms_p105 L4</t>
  </si>
  <si>
    <t>ms_p36_L4</t>
  </si>
  <si>
    <t>ms_p14 L4</t>
  </si>
  <si>
    <t>ms_p6 L4</t>
  </si>
  <si>
    <t>ms_p523 L23</t>
  </si>
  <si>
    <t>ms_p105 L23</t>
  </si>
  <si>
    <t>ms_p36_L23</t>
  </si>
  <si>
    <t>ms_p14 L23</t>
  </si>
  <si>
    <t>ms_p6 L23</t>
  </si>
  <si>
    <t>Fig1b.V1 E spine syn</t>
  </si>
  <si>
    <t>Fig1b.S1 E spine syn</t>
  </si>
  <si>
    <t>ms_p9_s1_L23</t>
  </si>
  <si>
    <t>ms_p14_s1_L23</t>
  </si>
  <si>
    <t>ms_p7_s1_L4</t>
  </si>
  <si>
    <t>ms_p14_s1_L4</t>
  </si>
  <si>
    <t>ms_p105_S1_l4</t>
  </si>
  <si>
    <t>Fig1c. V1 E shaft syn</t>
  </si>
  <si>
    <t>Fig2b. V1  E axon syn per um</t>
  </si>
  <si>
    <t>ms_p14_l23</t>
  </si>
  <si>
    <t>ms_p105_l23</t>
  </si>
  <si>
    <t>ms_p523_l23</t>
  </si>
  <si>
    <t>pr_p7_l23</t>
  </si>
  <si>
    <t>pr_p75_l23</t>
  </si>
  <si>
    <t>pr_p3000_l23</t>
  </si>
  <si>
    <t>0.008139,</t>
  </si>
  <si>
    <t xml:space="preserve">Fig 2c. V1 E axon branches per </t>
  </si>
  <si>
    <t>Fig 3b. V1 syn per soma</t>
  </si>
  <si>
    <t>Fig 3c. V1 axons per soma</t>
  </si>
  <si>
    <t>Fig 3e. V1 soma syn bouton volume</t>
  </si>
  <si>
    <t>Key</t>
  </si>
  <si>
    <t>description</t>
  </si>
  <si>
    <t>stats test</t>
  </si>
  <si>
    <t>excitatory spine synpase/µm quantification across 10 µm dendrite fragments in mouse and primate V1</t>
  </si>
  <si>
    <t>Mann Whitney U</t>
  </si>
  <si>
    <t>excitatory spine synpase/µm quantification across 10 µm dendrite fragments in mouse S1</t>
  </si>
  <si>
    <t>inhibitory shaft synpase/µm quantification across 10 µm dendrite fragments in mouse and primate V1</t>
  </si>
  <si>
    <t>Fig2b. V1 E axon syn per um</t>
  </si>
  <si>
    <t>synapses/µm of excitatory axons in mouse and primate V1</t>
  </si>
  <si>
    <t>Fig 2c. V1 E axon branches per um</t>
  </si>
  <si>
    <t>branches/µm of excitatory axons in mouse and primate V1</t>
  </si>
  <si>
    <t>total number of synapses on excitatory some in mouse and primate V1</t>
  </si>
  <si>
    <t>total number of axons that synapses onto excitatory some in mouse and primate V1</t>
  </si>
  <si>
    <t>bouton volume of soma synapses in mouse and primate 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</si>
</sst>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4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color rgb="FF222222"/>
      <name val="Calibri"/>
      <family val="2"/>
      <scheme val="minor"/>
    </font>
    <font>
      <sz val="10"/>
      <color theme="1"/>
      <name val="-apple-system"/>
    </font>
    <font>
      <sz val="10"/>
      <color rgb="FF000000"/>
      <name val="-apple-system"/>
    </font>
    <font>
      <sz val="10"/>
      <color rgb="FF222222"/>
      <name val="Arial"/>
      <family val="2"/>
    </font>
    <font>
      <sz val="10"/>
      <color rgb="FF000000"/>
      <name val="Arial"/>
      <family val="2"/>
    </font>
    <font>
      <sz val="11"/>
      <color rgb="FF222222"/>
      <name val="&quot;Google Sans&quot;"/>
    </font>
  </fonts>
  <fills count="4">
    <fill>
      <patternFill patternType="none"/>
    </fill>
    <fill>
      <patternFill patternType="gray125"/>
    </fill>
    <fill>
      <patternFill patternType="solid">
        <fgColor rgb="FFFCFDFD"/>
        <bgColor rgb="FFFCFDFD"/>
      </patternFill>
    </fill>
    <fill>
      <patternFill patternType="solid">
        <fgColor rgb="FFFFFFFF"/>
        <bgColor rgb="FFFFFFFF"/>
      </patternFill>
    </fill>
  </fills>
  <borders count="11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</borders>
  <cellStyleXfs count="2">
    <xf numFmtId="0" fontId="0" fillId="0" borderId="0"/>
    <xf numFmtId="0" fontId="5" fillId="0" borderId="0"/>
  </cellStyleXfs>
  <cellXfs count="42">
    <xf numFmtId="0" fontId="0" fillId="0" borderId="0" xfId="0"/>
    <xf numFmtId="2" fontId="0" fillId="0" borderId="0" xfId="0" applyNumberFormat="1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3" fontId="0" fillId="0" borderId="0" xfId="0" applyNumberFormat="1"/>
    <xf numFmtId="0" fontId="5" fillId="0" borderId="0" xfId="1"/>
    <xf numFmtId="0" fontId="6" fillId="0" borderId="0" xfId="1" applyFont="1" applyAlignment="1">
      <alignment horizontal="right"/>
    </xf>
    <xf numFmtId="0" fontId="7" fillId="0" borderId="0" xfId="1" applyFont="1" applyAlignment="1">
      <alignment horizontal="left"/>
    </xf>
    <xf numFmtId="11" fontId="7" fillId="0" borderId="0" xfId="1" applyNumberFormat="1" applyFont="1" applyAlignment="1">
      <alignment horizontal="left"/>
    </xf>
    <xf numFmtId="11" fontId="7" fillId="0" borderId="0" xfId="1" applyNumberFormat="1" applyFont="1" applyAlignment="1">
      <alignment horizontal="left" wrapText="1"/>
    </xf>
    <xf numFmtId="0" fontId="7" fillId="0" borderId="0" xfId="1" applyFont="1"/>
    <xf numFmtId="0" fontId="6" fillId="0" borderId="0" xfId="1" applyFont="1"/>
    <xf numFmtId="11" fontId="8" fillId="2" borderId="0" xfId="1" applyNumberFormat="1" applyFont="1" applyFill="1" applyAlignment="1">
      <alignment horizontal="left" wrapText="1"/>
    </xf>
    <xf numFmtId="11" fontId="2" fillId="0" borderId="0" xfId="1" applyNumberFormat="1" applyFont="1" applyAlignment="1">
      <alignment horizontal="left" wrapText="1"/>
    </xf>
    <xf numFmtId="11" fontId="2" fillId="0" borderId="0" xfId="1" applyNumberFormat="1" applyFont="1" applyAlignment="1">
      <alignment horizontal="left"/>
    </xf>
    <xf numFmtId="11" fontId="7" fillId="0" borderId="0" xfId="1" applyNumberFormat="1" applyFont="1"/>
    <xf numFmtId="11" fontId="9" fillId="0" borderId="0" xfId="1" applyNumberFormat="1" applyFont="1" applyAlignment="1">
      <alignment horizontal="left"/>
    </xf>
    <xf numFmtId="11" fontId="5" fillId="0" borderId="0" xfId="1" applyNumberFormat="1"/>
    <xf numFmtId="11" fontId="10" fillId="0" borderId="0" xfId="1" applyNumberFormat="1" applyFont="1"/>
    <xf numFmtId="164" fontId="8" fillId="0" borderId="0" xfId="1" applyNumberFormat="1" applyFont="1" applyAlignment="1">
      <alignment horizontal="left" wrapText="1"/>
    </xf>
    <xf numFmtId="0" fontId="10" fillId="0" borderId="0" xfId="1" applyFont="1"/>
    <xf numFmtId="164" fontId="7" fillId="0" borderId="0" xfId="1" applyNumberFormat="1" applyFont="1" applyAlignment="1">
      <alignment horizontal="left"/>
    </xf>
    <xf numFmtId="0" fontId="7" fillId="0" borderId="0" xfId="1" applyFont="1" applyAlignment="1">
      <alignment horizontal="left" wrapText="1"/>
    </xf>
    <xf numFmtId="0" fontId="8" fillId="0" borderId="0" xfId="1" applyFont="1" applyAlignment="1">
      <alignment horizontal="left" wrapText="1"/>
    </xf>
    <xf numFmtId="11" fontId="8" fillId="0" borderId="0" xfId="1" applyNumberFormat="1" applyFont="1" applyAlignment="1">
      <alignment horizontal="left" wrapText="1"/>
    </xf>
    <xf numFmtId="11" fontId="11" fillId="2" borderId="0" xfId="1" applyNumberFormat="1" applyFont="1" applyFill="1" applyAlignment="1">
      <alignment horizontal="left" wrapText="1"/>
    </xf>
    <xf numFmtId="0" fontId="6" fillId="0" borderId="4" xfId="1" applyFont="1" applyBorder="1"/>
    <xf numFmtId="0" fontId="12" fillId="0" borderId="4" xfId="1" applyFont="1" applyBorder="1"/>
    <xf numFmtId="0" fontId="7" fillId="0" borderId="5" xfId="1" applyFont="1" applyBorder="1"/>
    <xf numFmtId="11" fontId="7" fillId="0" borderId="6" xfId="1" applyNumberFormat="1" applyFont="1" applyBorder="1" applyAlignment="1">
      <alignment horizontal="left"/>
    </xf>
    <xf numFmtId="11" fontId="8" fillId="2" borderId="7" xfId="1" applyNumberFormat="1" applyFont="1" applyFill="1" applyBorder="1" applyAlignment="1">
      <alignment horizontal="left" wrapText="1"/>
    </xf>
    <xf numFmtId="11" fontId="8" fillId="2" borderId="8" xfId="1" applyNumberFormat="1" applyFont="1" applyFill="1" applyBorder="1" applyAlignment="1">
      <alignment horizontal="left" wrapText="1"/>
    </xf>
    <xf numFmtId="11" fontId="8" fillId="2" borderId="9" xfId="1" applyNumberFormat="1" applyFont="1" applyFill="1" applyBorder="1" applyAlignment="1">
      <alignment horizontal="left" wrapText="1"/>
    </xf>
    <xf numFmtId="11" fontId="7" fillId="0" borderId="8" xfId="1" applyNumberFormat="1" applyFont="1" applyBorder="1" applyAlignment="1">
      <alignment horizontal="left"/>
    </xf>
    <xf numFmtId="11" fontId="8" fillId="2" borderId="6" xfId="1" applyNumberFormat="1" applyFont="1" applyFill="1" applyBorder="1" applyAlignment="1">
      <alignment horizontal="left" wrapText="1"/>
    </xf>
    <xf numFmtId="11" fontId="7" fillId="0" borderId="10" xfId="1" applyNumberFormat="1" applyFont="1" applyBorder="1" applyAlignment="1">
      <alignment horizontal="left"/>
    </xf>
    <xf numFmtId="0" fontId="5" fillId="0" borderId="0" xfId="1" applyAlignment="1">
      <alignment horizontal="left"/>
    </xf>
    <xf numFmtId="0" fontId="13" fillId="3" borderId="0" xfId="1" applyFont="1" applyFill="1"/>
  </cellXfs>
  <cellStyles count="2">
    <cellStyle name="Normal" xfId="0" builtinId="0"/>
    <cellStyle name="Normal 2" xfId="1" xr:uid="{EFC2C953-FF88-CC47-869B-DDCEE99266C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61973-E970-8941-BE79-F21900E28830}">
  <dimension ref="A1:AU152"/>
  <sheetViews>
    <sheetView tabSelected="1" topLeftCell="A27" zoomScaleNormal="126" workbookViewId="0">
      <selection activeCell="J61" sqref="J61"/>
    </sheetView>
  </sheetViews>
  <sheetFormatPr baseColWidth="10" defaultRowHeight="16"/>
  <sheetData>
    <row r="1" spans="1:47">
      <c r="A1" t="s">
        <v>62</v>
      </c>
      <c r="J1" t="s">
        <v>63</v>
      </c>
      <c r="R1" t="s">
        <v>64</v>
      </c>
      <c r="Z1" t="s">
        <v>65</v>
      </c>
      <c r="AH1" t="s">
        <v>66</v>
      </c>
      <c r="AP1" t="s">
        <v>67</v>
      </c>
    </row>
    <row r="2" spans="1:47">
      <c r="A2" s="5" t="s">
        <v>68</v>
      </c>
      <c r="J2" s="5" t="s">
        <v>68</v>
      </c>
      <c r="R2" s="5" t="s">
        <v>114</v>
      </c>
      <c r="Z2" s="5" t="s">
        <v>115</v>
      </c>
      <c r="AH2" s="5" t="s">
        <v>115</v>
      </c>
      <c r="AP2" s="5" t="s">
        <v>115</v>
      </c>
    </row>
    <row r="3" spans="1:47">
      <c r="A3" t="s">
        <v>100</v>
      </c>
      <c r="B3" t="s">
        <v>93</v>
      </c>
      <c r="C3" t="s">
        <v>70</v>
      </c>
      <c r="D3" t="s">
        <v>71</v>
      </c>
      <c r="E3" t="s">
        <v>96</v>
      </c>
      <c r="F3" t="s">
        <v>97</v>
      </c>
      <c r="J3" t="s">
        <v>100</v>
      </c>
      <c r="K3" t="s">
        <v>69</v>
      </c>
      <c r="L3" t="s">
        <v>70</v>
      </c>
      <c r="M3" t="s">
        <v>71</v>
      </c>
      <c r="N3" t="s">
        <v>41</v>
      </c>
      <c r="O3" t="s">
        <v>72</v>
      </c>
      <c r="R3" t="s">
        <v>100</v>
      </c>
      <c r="S3" t="s">
        <v>69</v>
      </c>
      <c r="T3" t="s">
        <v>70</v>
      </c>
      <c r="U3" t="s">
        <v>41</v>
      </c>
      <c r="Z3" t="s">
        <v>100</v>
      </c>
      <c r="AA3" t="s">
        <v>69</v>
      </c>
      <c r="AB3" t="s">
        <v>70</v>
      </c>
      <c r="AC3" t="s">
        <v>41</v>
      </c>
      <c r="AH3" t="s">
        <v>100</v>
      </c>
      <c r="AI3" t="s">
        <v>69</v>
      </c>
      <c r="AJ3" t="s">
        <v>70</v>
      </c>
      <c r="AK3" t="s">
        <v>71</v>
      </c>
      <c r="AL3" t="s">
        <v>41</v>
      </c>
      <c r="AM3" t="s">
        <v>72</v>
      </c>
      <c r="AP3" t="s">
        <v>100</v>
      </c>
      <c r="AQ3" t="s">
        <v>69</v>
      </c>
      <c r="AR3" t="s">
        <v>70</v>
      </c>
      <c r="AS3" t="s">
        <v>71</v>
      </c>
      <c r="AT3" t="s">
        <v>41</v>
      </c>
      <c r="AU3" t="s">
        <v>72</v>
      </c>
    </row>
    <row r="4" spans="1:47">
      <c r="A4" t="s">
        <v>73</v>
      </c>
      <c r="B4">
        <v>10.278915506997809</v>
      </c>
      <c r="C4">
        <v>0</v>
      </c>
      <c r="D4">
        <v>2</v>
      </c>
      <c r="E4">
        <v>0</v>
      </c>
      <c r="F4">
        <v>0.19457305575071757</v>
      </c>
      <c r="J4" t="s">
        <v>42</v>
      </c>
      <c r="K4">
        <v>35.910228793478886</v>
      </c>
      <c r="L4">
        <v>0</v>
      </c>
      <c r="M4">
        <v>1</v>
      </c>
      <c r="N4">
        <v>0</v>
      </c>
      <c r="O4">
        <v>2.7847218845389113E-2</v>
      </c>
      <c r="R4">
        <v>1</v>
      </c>
      <c r="S4">
        <v>18.95839922145327</v>
      </c>
      <c r="T4">
        <v>3</v>
      </c>
      <c r="U4">
        <f>T4/S4</f>
        <v>0.15824120828752297</v>
      </c>
      <c r="Z4">
        <v>1</v>
      </c>
      <c r="AA4">
        <v>8.3604759787945131</v>
      </c>
      <c r="AB4">
        <v>0</v>
      </c>
      <c r="AC4">
        <f>AB4/AA4</f>
        <v>0</v>
      </c>
      <c r="AH4">
        <v>1</v>
      </c>
      <c r="AI4">
        <v>16.242176208870536</v>
      </c>
      <c r="AJ4">
        <v>5</v>
      </c>
      <c r="AK4">
        <v>2</v>
      </c>
      <c r="AL4">
        <f>AJ4/AI4</f>
        <v>0.30784052184271277</v>
      </c>
      <c r="AM4">
        <f>AK4/AI4</f>
        <v>0.12313620873708511</v>
      </c>
      <c r="AP4">
        <v>1</v>
      </c>
      <c r="AQ4">
        <v>10.613138461360052</v>
      </c>
      <c r="AR4">
        <v>7</v>
      </c>
      <c r="AS4">
        <v>2</v>
      </c>
      <c r="AT4">
        <f>AR4/AQ4</f>
        <v>0.65955984890665076</v>
      </c>
      <c r="AU4">
        <f>AS4/AQ4</f>
        <v>0.18844567111618593</v>
      </c>
    </row>
    <row r="5" spans="1:47">
      <c r="A5" t="s">
        <v>74</v>
      </c>
      <c r="B5">
        <v>15.28803061221425</v>
      </c>
      <c r="C5">
        <v>2</v>
      </c>
      <c r="D5">
        <v>3</v>
      </c>
      <c r="E5">
        <v>0.13082129744050328</v>
      </c>
      <c r="F5">
        <v>0.19623194616075493</v>
      </c>
      <c r="J5" t="s">
        <v>43</v>
      </c>
      <c r="K5">
        <v>29.171932606531232</v>
      </c>
      <c r="L5">
        <v>2</v>
      </c>
      <c r="M5">
        <v>5</v>
      </c>
      <c r="N5">
        <v>6.8559050474161068E-2</v>
      </c>
      <c r="O5">
        <v>0.17139762618540269</v>
      </c>
      <c r="R5">
        <f>R4+1</f>
        <v>2</v>
      </c>
      <c r="S5">
        <v>19.2121393724697</v>
      </c>
      <c r="T5">
        <v>3</v>
      </c>
      <c r="U5">
        <f t="shared" ref="U5:U23" si="0">T5/S5</f>
        <v>0.15615127195563089</v>
      </c>
      <c r="Z5">
        <f>Z4+1</f>
        <v>2</v>
      </c>
      <c r="AA5">
        <v>14.153802782517499</v>
      </c>
      <c r="AB5">
        <v>0</v>
      </c>
      <c r="AC5">
        <f t="shared" ref="AC5:AC23" si="1">AB5/AA5</f>
        <v>0</v>
      </c>
      <c r="AH5">
        <f>AH4+1</f>
        <v>2</v>
      </c>
      <c r="AI5">
        <v>12.773339265830217</v>
      </c>
      <c r="AJ5">
        <v>2</v>
      </c>
      <c r="AK5">
        <v>2</v>
      </c>
      <c r="AL5">
        <f t="shared" ref="AL5:AL23" si="2">AJ5/AI5</f>
        <v>0.15657612769670751</v>
      </c>
      <c r="AM5">
        <f t="shared" ref="AM5:AM23" si="3">AK5/AI5</f>
        <v>0.15657612769670751</v>
      </c>
      <c r="AP5">
        <v>2</v>
      </c>
      <c r="AQ5">
        <v>9.9801230453336593</v>
      </c>
      <c r="AR5">
        <v>7</v>
      </c>
      <c r="AS5">
        <v>3</v>
      </c>
      <c r="AT5">
        <f t="shared" ref="AT5:AT23" si="4">AR5/AQ5</f>
        <v>0.70139415798815663</v>
      </c>
      <c r="AU5">
        <f t="shared" ref="AU5:AU23" si="5">AS5/AQ5</f>
        <v>0.30059749628063859</v>
      </c>
    </row>
    <row r="6" spans="1:47">
      <c r="A6" t="s">
        <v>75</v>
      </c>
      <c r="B6">
        <v>7.4262938266675116</v>
      </c>
      <c r="C6">
        <v>0</v>
      </c>
      <c r="D6">
        <v>2</v>
      </c>
      <c r="E6">
        <v>0</v>
      </c>
      <c r="F6">
        <v>0.26931334077007341</v>
      </c>
      <c r="J6" t="s">
        <v>44</v>
      </c>
      <c r="K6">
        <v>73.226979973231181</v>
      </c>
      <c r="L6">
        <v>1</v>
      </c>
      <c r="M6">
        <v>5</v>
      </c>
      <c r="N6">
        <v>1.3656168810533487E-2</v>
      </c>
      <c r="O6">
        <v>6.8280844052667433E-2</v>
      </c>
      <c r="R6">
        <f t="shared" ref="R6:R23" si="6">R5+1</f>
        <v>3</v>
      </c>
      <c r="S6">
        <v>15.448666693278108</v>
      </c>
      <c r="T6">
        <v>0</v>
      </c>
      <c r="U6">
        <f t="shared" si="0"/>
        <v>0</v>
      </c>
      <c r="Z6">
        <f t="shared" ref="Z6:Z23" si="7">Z5+1</f>
        <v>3</v>
      </c>
      <c r="AA6">
        <v>15.027763409636178</v>
      </c>
      <c r="AB6">
        <v>0</v>
      </c>
      <c r="AC6">
        <f t="shared" si="1"/>
        <v>0</v>
      </c>
      <c r="AH6">
        <f t="shared" ref="AH6:AH23" si="8">AH5+1</f>
        <v>3</v>
      </c>
      <c r="AI6">
        <v>13.886236351150012</v>
      </c>
      <c r="AJ6">
        <v>1</v>
      </c>
      <c r="AK6">
        <v>1</v>
      </c>
      <c r="AL6">
        <f t="shared" si="2"/>
        <v>7.2013753382296652E-2</v>
      </c>
      <c r="AM6">
        <f t="shared" si="3"/>
        <v>7.2013753382296652E-2</v>
      </c>
      <c r="AP6">
        <v>3</v>
      </c>
      <c r="AQ6">
        <v>9.5955158277186943</v>
      </c>
      <c r="AR6">
        <v>1</v>
      </c>
      <c r="AS6">
        <v>2</v>
      </c>
      <c r="AT6">
        <f t="shared" si="4"/>
        <v>0.10421534578800722</v>
      </c>
      <c r="AU6">
        <f t="shared" si="5"/>
        <v>0.20843069157601443</v>
      </c>
    </row>
    <row r="7" spans="1:47">
      <c r="A7" t="s">
        <v>76</v>
      </c>
      <c r="B7">
        <v>7.4293369825308098</v>
      </c>
      <c r="C7">
        <v>0</v>
      </c>
      <c r="D7">
        <v>3</v>
      </c>
      <c r="E7">
        <v>0</v>
      </c>
      <c r="F7">
        <v>0.40380453963175156</v>
      </c>
      <c r="J7" t="s">
        <v>45</v>
      </c>
      <c r="K7">
        <v>28.642014244811762</v>
      </c>
      <c r="L7">
        <v>0</v>
      </c>
      <c r="M7">
        <v>6</v>
      </c>
      <c r="N7">
        <v>0</v>
      </c>
      <c r="O7">
        <v>0.20948247384825056</v>
      </c>
      <c r="R7">
        <f t="shared" si="6"/>
        <v>4</v>
      </c>
      <c r="S7">
        <v>21.120630684143876</v>
      </c>
      <c r="T7">
        <v>4</v>
      </c>
      <c r="U7">
        <f t="shared" si="0"/>
        <v>0.18938828389262846</v>
      </c>
      <c r="Z7">
        <f t="shared" si="7"/>
        <v>4</v>
      </c>
      <c r="AA7">
        <v>11.095192803660508</v>
      </c>
      <c r="AB7">
        <v>1</v>
      </c>
      <c r="AC7">
        <f t="shared" si="1"/>
        <v>9.0129123278514064E-2</v>
      </c>
      <c r="AH7">
        <f t="shared" si="8"/>
        <v>4</v>
      </c>
      <c r="AI7">
        <v>10.838075290382514</v>
      </c>
      <c r="AJ7">
        <v>7</v>
      </c>
      <c r="AK7">
        <v>1</v>
      </c>
      <c r="AL7">
        <f t="shared" si="2"/>
        <v>0.64587113601357393</v>
      </c>
      <c r="AM7">
        <f t="shared" si="3"/>
        <v>9.226730514479628E-2</v>
      </c>
      <c r="AP7">
        <v>4</v>
      </c>
      <c r="AQ7">
        <v>12.614469469620989</v>
      </c>
      <c r="AR7">
        <v>5</v>
      </c>
      <c r="AS7">
        <v>2</v>
      </c>
      <c r="AT7">
        <f t="shared" si="4"/>
        <v>0.39637021691965207</v>
      </c>
      <c r="AU7">
        <f t="shared" si="5"/>
        <v>0.15854808676786084</v>
      </c>
    </row>
    <row r="8" spans="1:47">
      <c r="A8" t="s">
        <v>77</v>
      </c>
      <c r="B8">
        <v>11.933927601590351</v>
      </c>
      <c r="C8">
        <v>0</v>
      </c>
      <c r="D8">
        <v>3</v>
      </c>
      <c r="E8">
        <v>0</v>
      </c>
      <c r="F8">
        <v>0.25138412936242471</v>
      </c>
      <c r="J8" t="s">
        <v>46</v>
      </c>
      <c r="K8">
        <v>27.233444145021391</v>
      </c>
      <c r="L8">
        <v>0</v>
      </c>
      <c r="M8">
        <v>6</v>
      </c>
      <c r="N8">
        <v>0</v>
      </c>
      <c r="O8">
        <v>0.22031734098886915</v>
      </c>
      <c r="R8">
        <f t="shared" si="6"/>
        <v>5</v>
      </c>
      <c r="S8">
        <v>19.054966294968871</v>
      </c>
      <c r="T8">
        <v>1</v>
      </c>
      <c r="U8">
        <f t="shared" si="0"/>
        <v>5.247975695785053E-2</v>
      </c>
      <c r="Z8">
        <f t="shared" si="7"/>
        <v>5</v>
      </c>
      <c r="AA8">
        <v>8.0402596933183705</v>
      </c>
      <c r="AB8">
        <v>0</v>
      </c>
      <c r="AC8">
        <f t="shared" si="1"/>
        <v>0</v>
      </c>
      <c r="AH8">
        <f t="shared" si="8"/>
        <v>5</v>
      </c>
      <c r="AI8">
        <v>12.89779903704504</v>
      </c>
      <c r="AJ8">
        <v>4</v>
      </c>
      <c r="AK8">
        <v>2</v>
      </c>
      <c r="AL8">
        <f t="shared" si="2"/>
        <v>0.31013043299180004</v>
      </c>
      <c r="AM8">
        <f t="shared" si="3"/>
        <v>0.15506521649590002</v>
      </c>
      <c r="AP8">
        <v>5</v>
      </c>
      <c r="AQ8">
        <v>9.7151728754562061</v>
      </c>
      <c r="AR8">
        <v>10</v>
      </c>
      <c r="AS8">
        <v>2</v>
      </c>
      <c r="AT8">
        <f t="shared" si="4"/>
        <v>1.029317761834518</v>
      </c>
      <c r="AU8">
        <f t="shared" si="5"/>
        <v>0.2058635523669036</v>
      </c>
    </row>
    <row r="9" spans="1:47">
      <c r="A9" t="s">
        <v>78</v>
      </c>
      <c r="B9">
        <v>12.266345829137542</v>
      </c>
      <c r="C9">
        <v>0</v>
      </c>
      <c r="D9">
        <v>1</v>
      </c>
      <c r="E9">
        <v>0</v>
      </c>
      <c r="F9">
        <v>8.1523871406315215E-2</v>
      </c>
      <c r="J9" t="s">
        <v>47</v>
      </c>
      <c r="K9">
        <v>13.938010331464101</v>
      </c>
      <c r="L9">
        <v>0</v>
      </c>
      <c r="M9">
        <v>1</v>
      </c>
      <c r="N9">
        <v>0</v>
      </c>
      <c r="O9">
        <v>7.1746251883783488E-2</v>
      </c>
      <c r="R9">
        <f t="shared" si="6"/>
        <v>6</v>
      </c>
      <c r="S9">
        <v>22.902599420048372</v>
      </c>
      <c r="T9">
        <v>2</v>
      </c>
      <c r="U9">
        <f t="shared" si="0"/>
        <v>8.7326331973009541E-2</v>
      </c>
      <c r="Z9">
        <f t="shared" si="7"/>
        <v>6</v>
      </c>
      <c r="AA9">
        <v>4.8469161172852973</v>
      </c>
      <c r="AB9">
        <v>0</v>
      </c>
      <c r="AC9">
        <f t="shared" si="1"/>
        <v>0</v>
      </c>
      <c r="AH9">
        <f t="shared" si="8"/>
        <v>6</v>
      </c>
      <c r="AI9">
        <v>13.857215448999847</v>
      </c>
      <c r="AJ9">
        <v>3</v>
      </c>
      <c r="AK9">
        <v>0</v>
      </c>
      <c r="AL9">
        <f t="shared" si="2"/>
        <v>0.21649371123954969</v>
      </c>
      <c r="AM9">
        <f t="shared" si="3"/>
        <v>0</v>
      </c>
      <c r="AP9">
        <v>6</v>
      </c>
      <c r="AQ9">
        <v>8.5545777218983741</v>
      </c>
      <c r="AR9">
        <v>10</v>
      </c>
      <c r="AS9">
        <v>4</v>
      </c>
      <c r="AT9">
        <f t="shared" si="4"/>
        <v>1.1689647724400904</v>
      </c>
      <c r="AU9">
        <f t="shared" si="5"/>
        <v>0.46758590897603619</v>
      </c>
    </row>
    <row r="10" spans="1:47">
      <c r="A10" t="s">
        <v>79</v>
      </c>
      <c r="B10">
        <v>9.6253585907227368</v>
      </c>
      <c r="C10">
        <v>0</v>
      </c>
      <c r="D10">
        <v>2</v>
      </c>
      <c r="E10">
        <v>0</v>
      </c>
      <c r="F10">
        <v>0.20778446653693206</v>
      </c>
      <c r="J10" t="s">
        <v>48</v>
      </c>
      <c r="K10">
        <v>18.041747365485417</v>
      </c>
      <c r="L10">
        <v>0</v>
      </c>
      <c r="M10">
        <v>1</v>
      </c>
      <c r="N10">
        <v>0</v>
      </c>
      <c r="O10">
        <v>5.5427003811894623E-2</v>
      </c>
      <c r="R10">
        <f t="shared" si="6"/>
        <v>7</v>
      </c>
      <c r="S10">
        <v>12.368873842157186</v>
      </c>
      <c r="T10">
        <v>3</v>
      </c>
      <c r="U10">
        <f t="shared" si="0"/>
        <v>0.24254431230230633</v>
      </c>
      <c r="Z10">
        <f t="shared" si="7"/>
        <v>7</v>
      </c>
      <c r="AA10">
        <v>11.381167132065148</v>
      </c>
      <c r="AB10">
        <v>1</v>
      </c>
      <c r="AC10">
        <f t="shared" si="1"/>
        <v>8.7864450842006656E-2</v>
      </c>
      <c r="AH10">
        <f t="shared" si="8"/>
        <v>7</v>
      </c>
      <c r="AI10">
        <v>8.1752614637086687</v>
      </c>
      <c r="AJ10">
        <v>4</v>
      </c>
      <c r="AK10">
        <v>1</v>
      </c>
      <c r="AL10">
        <f t="shared" si="2"/>
        <v>0.48928098725119173</v>
      </c>
      <c r="AM10">
        <f t="shared" si="3"/>
        <v>0.12232024681279793</v>
      </c>
      <c r="AP10">
        <v>7</v>
      </c>
      <c r="AQ10">
        <v>9.2191127555746917</v>
      </c>
      <c r="AR10">
        <v>7</v>
      </c>
      <c r="AS10">
        <v>2</v>
      </c>
      <c r="AT10">
        <f t="shared" si="4"/>
        <v>0.75929215593628363</v>
      </c>
      <c r="AU10">
        <f t="shared" si="5"/>
        <v>0.21694061598179532</v>
      </c>
    </row>
    <row r="11" spans="1:47">
      <c r="A11" t="s">
        <v>80</v>
      </c>
      <c r="B11">
        <v>12.861150492860272</v>
      </c>
      <c r="C11">
        <v>0</v>
      </c>
      <c r="D11">
        <v>1</v>
      </c>
      <c r="E11">
        <v>0</v>
      </c>
      <c r="F11">
        <v>7.7753541610071281E-2</v>
      </c>
      <c r="J11" t="s">
        <v>49</v>
      </c>
      <c r="K11">
        <v>18.285302731975754</v>
      </c>
      <c r="L11">
        <v>0</v>
      </c>
      <c r="M11">
        <v>3</v>
      </c>
      <c r="N11">
        <v>0</v>
      </c>
      <c r="O11">
        <v>0.16406619261237931</v>
      </c>
      <c r="R11">
        <f t="shared" si="6"/>
        <v>8</v>
      </c>
      <c r="S11">
        <v>23.963472814698619</v>
      </c>
      <c r="T11">
        <v>5</v>
      </c>
      <c r="U11">
        <f t="shared" si="0"/>
        <v>0.20865089290952521</v>
      </c>
      <c r="Z11">
        <f t="shared" si="7"/>
        <v>8</v>
      </c>
      <c r="AA11">
        <v>13.195381938845124</v>
      </c>
      <c r="AB11">
        <v>0</v>
      </c>
      <c r="AC11">
        <f t="shared" si="1"/>
        <v>0</v>
      </c>
      <c r="AH11">
        <f t="shared" si="8"/>
        <v>8</v>
      </c>
      <c r="AI11">
        <v>16.390472476411411</v>
      </c>
      <c r="AJ11">
        <v>1</v>
      </c>
      <c r="AK11">
        <v>1</v>
      </c>
      <c r="AL11">
        <f t="shared" si="2"/>
        <v>6.1011053918010275E-2</v>
      </c>
      <c r="AM11">
        <f t="shared" si="3"/>
        <v>6.1011053918010275E-2</v>
      </c>
      <c r="AP11">
        <v>8</v>
      </c>
      <c r="AQ11">
        <v>11.23442032327436</v>
      </c>
      <c r="AR11">
        <v>1</v>
      </c>
      <c r="AS11">
        <v>2</v>
      </c>
      <c r="AT11">
        <f t="shared" si="4"/>
        <v>8.9012158280058207E-2</v>
      </c>
      <c r="AU11">
        <f t="shared" si="5"/>
        <v>0.17802431656011641</v>
      </c>
    </row>
    <row r="12" spans="1:47">
      <c r="A12" t="s">
        <v>81</v>
      </c>
      <c r="B12">
        <v>10.963580801909565</v>
      </c>
      <c r="C12">
        <v>0</v>
      </c>
      <c r="D12">
        <v>1</v>
      </c>
      <c r="E12">
        <v>0</v>
      </c>
      <c r="F12">
        <v>9.1211075839914141E-2</v>
      </c>
      <c r="J12" t="s">
        <v>50</v>
      </c>
      <c r="K12">
        <v>40.666164461379928</v>
      </c>
      <c r="L12">
        <v>0</v>
      </c>
      <c r="M12">
        <v>5</v>
      </c>
      <c r="N12">
        <v>0</v>
      </c>
      <c r="O12">
        <v>0.12295233804870946</v>
      </c>
      <c r="R12">
        <f t="shared" si="6"/>
        <v>9</v>
      </c>
      <c r="S12">
        <v>15.037594571739181</v>
      </c>
      <c r="T12">
        <v>2</v>
      </c>
      <c r="U12">
        <f t="shared" si="0"/>
        <v>0.13299999481025301</v>
      </c>
      <c r="Z12">
        <f t="shared" si="7"/>
        <v>9</v>
      </c>
      <c r="AA12">
        <v>12.852325427314696</v>
      </c>
      <c r="AB12">
        <v>1</v>
      </c>
      <c r="AC12">
        <f t="shared" si="1"/>
        <v>7.7806931177974006E-2</v>
      </c>
      <c r="AH12">
        <f t="shared" si="8"/>
        <v>9</v>
      </c>
      <c r="AI12">
        <v>12.104701896370683</v>
      </c>
      <c r="AJ12">
        <v>5</v>
      </c>
      <c r="AK12">
        <v>1</v>
      </c>
      <c r="AL12">
        <f t="shared" si="2"/>
        <v>0.41306262994375231</v>
      </c>
      <c r="AM12">
        <f t="shared" si="3"/>
        <v>8.2612525988750463E-2</v>
      </c>
      <c r="AP12">
        <v>9</v>
      </c>
      <c r="AQ12">
        <v>11.595521894248659</v>
      </c>
      <c r="AR12">
        <v>5</v>
      </c>
      <c r="AS12">
        <v>2</v>
      </c>
      <c r="AT12">
        <f t="shared" si="4"/>
        <v>0.43120094512347767</v>
      </c>
      <c r="AU12">
        <f t="shared" si="5"/>
        <v>0.17248037804939106</v>
      </c>
    </row>
    <row r="13" spans="1:47">
      <c r="A13" t="s">
        <v>82</v>
      </c>
      <c r="B13">
        <v>13.622892644368889</v>
      </c>
      <c r="C13">
        <v>0</v>
      </c>
      <c r="D13">
        <v>1</v>
      </c>
      <c r="E13">
        <v>0</v>
      </c>
      <c r="F13">
        <v>7.3405848970949386E-2</v>
      </c>
      <c r="J13" t="s">
        <v>51</v>
      </c>
      <c r="K13">
        <v>25.484037121303995</v>
      </c>
      <c r="L13">
        <v>0</v>
      </c>
      <c r="M13">
        <v>0</v>
      </c>
      <c r="N13">
        <v>0</v>
      </c>
      <c r="O13">
        <v>0</v>
      </c>
      <c r="R13">
        <f t="shared" si="6"/>
        <v>10</v>
      </c>
      <c r="S13">
        <v>22.731844964349023</v>
      </c>
      <c r="T13">
        <v>3</v>
      </c>
      <c r="U13">
        <f t="shared" si="0"/>
        <v>0.13197344978839079</v>
      </c>
      <c r="Z13">
        <f t="shared" si="7"/>
        <v>10</v>
      </c>
      <c r="AA13">
        <v>7.2249075157540936</v>
      </c>
      <c r="AB13">
        <v>0</v>
      </c>
      <c r="AC13">
        <f t="shared" si="1"/>
        <v>0</v>
      </c>
      <c r="AH13">
        <f t="shared" si="8"/>
        <v>10</v>
      </c>
      <c r="AI13">
        <v>12.521179816614728</v>
      </c>
      <c r="AJ13">
        <v>4</v>
      </c>
      <c r="AK13">
        <v>1</v>
      </c>
      <c r="AL13">
        <f t="shared" si="2"/>
        <v>0.31945871384198798</v>
      </c>
      <c r="AM13">
        <f t="shared" si="3"/>
        <v>7.9864678460496996E-2</v>
      </c>
      <c r="AP13">
        <v>10</v>
      </c>
      <c r="AQ13">
        <v>10.469345729318524</v>
      </c>
      <c r="AR13">
        <v>10</v>
      </c>
      <c r="AS13">
        <v>2</v>
      </c>
      <c r="AT13">
        <f t="shared" si="4"/>
        <v>0.95516952620982221</v>
      </c>
      <c r="AU13">
        <f t="shared" si="5"/>
        <v>0.19103390524196442</v>
      </c>
    </row>
    <row r="14" spans="1:47">
      <c r="A14" t="s">
        <v>83</v>
      </c>
      <c r="B14">
        <v>9.1417184380180956</v>
      </c>
      <c r="C14">
        <v>0</v>
      </c>
      <c r="D14">
        <v>1</v>
      </c>
      <c r="E14">
        <v>0</v>
      </c>
      <c r="F14">
        <v>0.10938862389824355</v>
      </c>
      <c r="J14" t="s">
        <v>52</v>
      </c>
      <c r="K14">
        <v>11.535840671576564</v>
      </c>
      <c r="L14">
        <v>0</v>
      </c>
      <c r="M14">
        <v>1</v>
      </c>
      <c r="N14">
        <v>0</v>
      </c>
      <c r="O14">
        <v>8.6686356761490654E-2</v>
      </c>
      <c r="R14">
        <f t="shared" si="6"/>
        <v>11</v>
      </c>
      <c r="S14">
        <v>21.991848886385146</v>
      </c>
      <c r="T14">
        <v>10</v>
      </c>
      <c r="U14">
        <f t="shared" si="0"/>
        <v>0.45471392840421271</v>
      </c>
      <c r="Z14">
        <f t="shared" si="7"/>
        <v>11</v>
      </c>
      <c r="AA14">
        <v>13.61730713684611</v>
      </c>
      <c r="AB14">
        <v>0</v>
      </c>
      <c r="AC14">
        <f t="shared" si="1"/>
        <v>0</v>
      </c>
      <c r="AH14">
        <f t="shared" si="8"/>
        <v>11</v>
      </c>
      <c r="AI14">
        <v>10.811143325291734</v>
      </c>
      <c r="AJ14">
        <v>0</v>
      </c>
      <c r="AK14">
        <v>1</v>
      </c>
      <c r="AL14">
        <f t="shared" si="2"/>
        <v>0</v>
      </c>
      <c r="AM14">
        <f t="shared" si="3"/>
        <v>9.2497155010477616E-2</v>
      </c>
      <c r="AP14">
        <v>11</v>
      </c>
      <c r="AQ14">
        <v>11.974470510214639</v>
      </c>
      <c r="AR14">
        <v>14</v>
      </c>
      <c r="AS14">
        <v>6</v>
      </c>
      <c r="AT14">
        <f t="shared" si="4"/>
        <v>1.169153992074849</v>
      </c>
      <c r="AU14">
        <f t="shared" si="5"/>
        <v>0.50106599660350681</v>
      </c>
    </row>
    <row r="15" spans="1:47">
      <c r="A15" t="s">
        <v>84</v>
      </c>
      <c r="B15">
        <v>11.195241310485452</v>
      </c>
      <c r="C15">
        <v>0</v>
      </c>
      <c r="D15">
        <v>5</v>
      </c>
      <c r="E15">
        <v>0</v>
      </c>
      <c r="F15">
        <v>0.44661833196190287</v>
      </c>
      <c r="J15" t="s">
        <v>53</v>
      </c>
      <c r="K15">
        <v>45.687833478947105</v>
      </c>
      <c r="L15">
        <v>0</v>
      </c>
      <c r="M15">
        <v>0</v>
      </c>
      <c r="N15">
        <v>0</v>
      </c>
      <c r="O15">
        <v>0</v>
      </c>
      <c r="R15">
        <f t="shared" si="6"/>
        <v>12</v>
      </c>
      <c r="S15">
        <v>19.180305405952229</v>
      </c>
      <c r="T15">
        <v>1</v>
      </c>
      <c r="U15">
        <f t="shared" si="0"/>
        <v>5.2136813196398311E-2</v>
      </c>
      <c r="Z15">
        <f t="shared" si="7"/>
        <v>12</v>
      </c>
      <c r="AA15">
        <v>13.084393990827396</v>
      </c>
      <c r="AB15">
        <v>0</v>
      </c>
      <c r="AC15">
        <f t="shared" si="1"/>
        <v>0</v>
      </c>
      <c r="AH15">
        <f t="shared" si="8"/>
        <v>12</v>
      </c>
      <c r="AI15">
        <v>8.8345594117646868</v>
      </c>
      <c r="AJ15">
        <v>7</v>
      </c>
      <c r="AK15">
        <v>1</v>
      </c>
      <c r="AL15">
        <f t="shared" si="2"/>
        <v>0.79234285194554632</v>
      </c>
      <c r="AM15">
        <f t="shared" si="3"/>
        <v>0.11319183599222091</v>
      </c>
      <c r="AP15">
        <v>12</v>
      </c>
      <c r="AQ15">
        <v>8.0494760077908172</v>
      </c>
      <c r="AR15">
        <v>5</v>
      </c>
      <c r="AS15">
        <v>0</v>
      </c>
      <c r="AT15">
        <f t="shared" si="4"/>
        <v>0.62115844499203032</v>
      </c>
      <c r="AU15">
        <f t="shared" si="5"/>
        <v>0</v>
      </c>
    </row>
    <row r="16" spans="1:47">
      <c r="A16" t="s">
        <v>85</v>
      </c>
      <c r="B16">
        <v>11.073965143524697</v>
      </c>
      <c r="C16">
        <v>0</v>
      </c>
      <c r="D16">
        <v>0</v>
      </c>
      <c r="E16">
        <v>0</v>
      </c>
      <c r="F16">
        <v>0</v>
      </c>
      <c r="J16" t="s">
        <v>54</v>
      </c>
      <c r="K16">
        <v>26.782884236019093</v>
      </c>
      <c r="L16">
        <v>0</v>
      </c>
      <c r="M16">
        <v>2</v>
      </c>
      <c r="N16">
        <v>0</v>
      </c>
      <c r="O16">
        <v>7.467455642101048E-2</v>
      </c>
      <c r="R16">
        <f t="shared" si="6"/>
        <v>13</v>
      </c>
      <c r="S16">
        <v>17.784982352625487</v>
      </c>
      <c r="T16">
        <v>4</v>
      </c>
      <c r="U16">
        <f t="shared" si="0"/>
        <v>0.22490885403715369</v>
      </c>
      <c r="Z16">
        <f t="shared" si="7"/>
        <v>13</v>
      </c>
      <c r="AA16">
        <v>12.038379752308863</v>
      </c>
      <c r="AB16">
        <v>1</v>
      </c>
      <c r="AC16">
        <f t="shared" si="1"/>
        <v>8.3067656991648572E-2</v>
      </c>
      <c r="AH16">
        <f t="shared" si="8"/>
        <v>13</v>
      </c>
      <c r="AI16">
        <v>9.7909321313141575</v>
      </c>
      <c r="AJ16">
        <v>6</v>
      </c>
      <c r="AK16">
        <v>1</v>
      </c>
      <c r="AL16">
        <f t="shared" si="2"/>
        <v>0.6128119283771063</v>
      </c>
      <c r="AM16">
        <f t="shared" si="3"/>
        <v>0.10213532139618438</v>
      </c>
      <c r="AP16">
        <v>13</v>
      </c>
      <c r="AQ16">
        <v>11.89347686759427</v>
      </c>
      <c r="AR16">
        <v>12</v>
      </c>
      <c r="AS16">
        <v>1</v>
      </c>
      <c r="AT16">
        <f t="shared" si="4"/>
        <v>1.0089564333114374</v>
      </c>
      <c r="AU16">
        <f t="shared" si="5"/>
        <v>8.4079702775953113E-2</v>
      </c>
    </row>
    <row r="17" spans="1:47">
      <c r="A17" t="s">
        <v>86</v>
      </c>
      <c r="B17">
        <v>14.982541840422138</v>
      </c>
      <c r="C17">
        <v>0</v>
      </c>
      <c r="D17">
        <v>2</v>
      </c>
      <c r="E17">
        <v>0</v>
      </c>
      <c r="F17">
        <v>0.13348869779920131</v>
      </c>
      <c r="J17" t="s">
        <v>55</v>
      </c>
      <c r="K17">
        <v>12.717326291323975</v>
      </c>
      <c r="L17">
        <v>1</v>
      </c>
      <c r="M17">
        <v>0</v>
      </c>
      <c r="N17">
        <v>7.8632880614396189E-2</v>
      </c>
      <c r="O17">
        <v>0</v>
      </c>
      <c r="R17">
        <f t="shared" si="6"/>
        <v>14</v>
      </c>
      <c r="S17">
        <v>17.404183727138726</v>
      </c>
      <c r="T17">
        <v>0</v>
      </c>
      <c r="U17">
        <f t="shared" si="0"/>
        <v>0</v>
      </c>
      <c r="Z17">
        <f t="shared" si="7"/>
        <v>14</v>
      </c>
      <c r="AA17">
        <v>12.217116740049594</v>
      </c>
      <c r="AB17">
        <v>1</v>
      </c>
      <c r="AC17">
        <f t="shared" si="1"/>
        <v>8.1852373295398392E-2</v>
      </c>
      <c r="AH17">
        <f t="shared" si="8"/>
        <v>14</v>
      </c>
      <c r="AI17">
        <v>11.397161927427371</v>
      </c>
      <c r="AJ17">
        <v>0</v>
      </c>
      <c r="AK17">
        <v>7</v>
      </c>
      <c r="AL17">
        <f t="shared" si="2"/>
        <v>0</v>
      </c>
      <c r="AM17">
        <f t="shared" si="3"/>
        <v>0.61418799211358388</v>
      </c>
      <c r="AP17">
        <v>14</v>
      </c>
      <c r="AQ17">
        <v>8.9878640399151575</v>
      </c>
      <c r="AR17">
        <v>3</v>
      </c>
      <c r="AS17">
        <v>1</v>
      </c>
      <c r="AT17">
        <f t="shared" si="4"/>
        <v>0.33378342025168406</v>
      </c>
      <c r="AU17">
        <f t="shared" si="5"/>
        <v>0.11126114008389469</v>
      </c>
    </row>
    <row r="18" spans="1:47">
      <c r="A18" t="s">
        <v>87</v>
      </c>
      <c r="B18">
        <v>11.542510818708381</v>
      </c>
      <c r="C18">
        <v>0</v>
      </c>
      <c r="D18">
        <v>1</v>
      </c>
      <c r="E18">
        <v>0</v>
      </c>
      <c r="F18">
        <v>8.6636262742693371E-2</v>
      </c>
      <c r="J18" t="s">
        <v>56</v>
      </c>
      <c r="K18">
        <v>11.169209819857446</v>
      </c>
      <c r="L18">
        <v>0</v>
      </c>
      <c r="M18">
        <v>0</v>
      </c>
      <c r="N18">
        <v>0</v>
      </c>
      <c r="O18">
        <v>0</v>
      </c>
      <c r="R18">
        <f t="shared" si="6"/>
        <v>15</v>
      </c>
      <c r="S18">
        <v>25.270936327758026</v>
      </c>
      <c r="T18">
        <v>1</v>
      </c>
      <c r="U18">
        <f t="shared" si="0"/>
        <v>3.9571149522528097E-2</v>
      </c>
      <c r="Z18">
        <f t="shared" si="7"/>
        <v>15</v>
      </c>
      <c r="AA18">
        <v>11.491471225565503</v>
      </c>
      <c r="AB18">
        <v>1</v>
      </c>
      <c r="AC18">
        <f t="shared" si="1"/>
        <v>8.7021059390138211E-2</v>
      </c>
      <c r="AH18">
        <f t="shared" si="8"/>
        <v>15</v>
      </c>
      <c r="AI18">
        <v>10.309953443153853</v>
      </c>
      <c r="AJ18">
        <v>5</v>
      </c>
      <c r="AK18">
        <v>3</v>
      </c>
      <c r="AL18">
        <f t="shared" si="2"/>
        <v>0.4849682423464447</v>
      </c>
      <c r="AM18">
        <f t="shared" si="3"/>
        <v>0.29098094540786684</v>
      </c>
      <c r="AP18">
        <v>15</v>
      </c>
      <c r="AQ18">
        <v>11.277659508958408</v>
      </c>
      <c r="AR18">
        <v>4</v>
      </c>
      <c r="AS18">
        <v>2</v>
      </c>
      <c r="AT18">
        <f t="shared" si="4"/>
        <v>0.35468352248288754</v>
      </c>
      <c r="AU18">
        <f t="shared" si="5"/>
        <v>0.17734176124144377</v>
      </c>
    </row>
    <row r="19" spans="1:47">
      <c r="A19" t="s">
        <v>88</v>
      </c>
      <c r="B19">
        <v>8.4542533673885121</v>
      </c>
      <c r="C19">
        <v>0</v>
      </c>
      <c r="D19">
        <v>1</v>
      </c>
      <c r="E19">
        <v>0</v>
      </c>
      <c r="F19">
        <v>0.11828365634952533</v>
      </c>
      <c r="J19" t="s">
        <v>57</v>
      </c>
      <c r="K19">
        <v>19.395286540806762</v>
      </c>
      <c r="L19">
        <v>0</v>
      </c>
      <c r="M19">
        <v>2</v>
      </c>
      <c r="N19">
        <v>0</v>
      </c>
      <c r="O19">
        <v>0.10311783720194569</v>
      </c>
      <c r="R19">
        <f t="shared" si="6"/>
        <v>16</v>
      </c>
      <c r="S19">
        <v>12.479009326641275</v>
      </c>
      <c r="T19">
        <v>1</v>
      </c>
      <c r="U19">
        <f t="shared" si="0"/>
        <v>8.0134566280442868E-2</v>
      </c>
      <c r="Z19">
        <f t="shared" si="7"/>
        <v>16</v>
      </c>
      <c r="AA19">
        <v>16.8606337506038</v>
      </c>
      <c r="AB19">
        <v>1</v>
      </c>
      <c r="AC19">
        <f t="shared" si="1"/>
        <v>5.930975162568778E-2</v>
      </c>
      <c r="AH19">
        <f t="shared" si="8"/>
        <v>16</v>
      </c>
      <c r="AI19">
        <v>11.703965140071121</v>
      </c>
      <c r="AJ19">
        <v>1</v>
      </c>
      <c r="AK19">
        <v>1</v>
      </c>
      <c r="AL19">
        <f t="shared" si="2"/>
        <v>8.5441129397786586E-2</v>
      </c>
      <c r="AM19">
        <f t="shared" si="3"/>
        <v>8.5441129397786586E-2</v>
      </c>
      <c r="AP19">
        <v>16</v>
      </c>
      <c r="AQ19">
        <v>10.121614100527642</v>
      </c>
      <c r="AR19">
        <v>6</v>
      </c>
      <c r="AS19">
        <v>1</v>
      </c>
      <c r="AT19">
        <f t="shared" si="4"/>
        <v>0.59279082766919744</v>
      </c>
      <c r="AU19">
        <f t="shared" si="5"/>
        <v>9.8798471278199559E-2</v>
      </c>
    </row>
    <row r="20" spans="1:47">
      <c r="A20" t="s">
        <v>89</v>
      </c>
      <c r="B20">
        <v>13.724120955456492</v>
      </c>
      <c r="C20">
        <v>0</v>
      </c>
      <c r="D20">
        <v>2</v>
      </c>
      <c r="E20">
        <v>0</v>
      </c>
      <c r="F20">
        <v>0.14572882347009861</v>
      </c>
      <c r="J20" t="s">
        <v>58</v>
      </c>
      <c r="K20">
        <v>9.2878044768395078</v>
      </c>
      <c r="L20">
        <v>1</v>
      </c>
      <c r="M20">
        <v>1</v>
      </c>
      <c r="N20">
        <v>0.10766807187787443</v>
      </c>
      <c r="O20">
        <v>0.10766807187787443</v>
      </c>
      <c r="R20">
        <f t="shared" si="6"/>
        <v>17</v>
      </c>
      <c r="S20">
        <v>24.123602573048657</v>
      </c>
      <c r="T20">
        <v>1</v>
      </c>
      <c r="U20">
        <f t="shared" si="0"/>
        <v>4.1453178353933702E-2</v>
      </c>
      <c r="Z20">
        <f t="shared" si="7"/>
        <v>17</v>
      </c>
      <c r="AA20">
        <v>12.540000373843693</v>
      </c>
      <c r="AB20">
        <v>0</v>
      </c>
      <c r="AC20">
        <f t="shared" si="1"/>
        <v>0</v>
      </c>
      <c r="AH20">
        <f t="shared" si="8"/>
        <v>17</v>
      </c>
      <c r="AI20">
        <v>10.518909449177706</v>
      </c>
      <c r="AJ20">
        <v>2</v>
      </c>
      <c r="AK20">
        <v>0</v>
      </c>
      <c r="AL20">
        <f t="shared" si="2"/>
        <v>0.1901337785692552</v>
      </c>
      <c r="AM20">
        <f t="shared" si="3"/>
        <v>0</v>
      </c>
      <c r="AP20">
        <v>17</v>
      </c>
      <c r="AQ20">
        <v>15.850336526395898</v>
      </c>
      <c r="AR20">
        <v>18</v>
      </c>
      <c r="AS20">
        <v>6</v>
      </c>
      <c r="AT20">
        <f t="shared" si="4"/>
        <v>1.1356225762162351</v>
      </c>
      <c r="AU20">
        <f t="shared" si="5"/>
        <v>0.37854085873874505</v>
      </c>
    </row>
    <row r="21" spans="1:47">
      <c r="A21" t="s">
        <v>90</v>
      </c>
      <c r="B21">
        <v>11.105819195358801</v>
      </c>
      <c r="C21">
        <v>0</v>
      </c>
      <c r="D21">
        <v>0</v>
      </c>
      <c r="E21">
        <v>0</v>
      </c>
      <c r="F21">
        <v>0</v>
      </c>
      <c r="J21" t="s">
        <v>59</v>
      </c>
      <c r="K21">
        <v>14.024260123086707</v>
      </c>
      <c r="L21">
        <v>1</v>
      </c>
      <c r="M21">
        <v>0</v>
      </c>
      <c r="N21">
        <v>7.1305009406792311E-2</v>
      </c>
      <c r="O21">
        <v>0</v>
      </c>
      <c r="R21">
        <f t="shared" si="6"/>
        <v>18</v>
      </c>
      <c r="S21">
        <v>17.935303409354415</v>
      </c>
      <c r="T21">
        <v>3</v>
      </c>
      <c r="U21">
        <f t="shared" si="0"/>
        <v>0.1672678700509358</v>
      </c>
      <c r="Z21">
        <f t="shared" si="7"/>
        <v>18</v>
      </c>
      <c r="AA21">
        <v>14.980190356600943</v>
      </c>
      <c r="AB21">
        <v>0</v>
      </c>
      <c r="AC21">
        <f t="shared" si="1"/>
        <v>0</v>
      </c>
      <c r="AH21">
        <f t="shared" si="8"/>
        <v>18</v>
      </c>
      <c r="AI21">
        <v>9.8511323207030372</v>
      </c>
      <c r="AJ21">
        <v>2</v>
      </c>
      <c r="AK21">
        <v>0</v>
      </c>
      <c r="AL21">
        <f t="shared" si="2"/>
        <v>0.20302234655774756</v>
      </c>
      <c r="AM21">
        <f t="shared" si="3"/>
        <v>0</v>
      </c>
      <c r="AP21">
        <v>18</v>
      </c>
      <c r="AQ21">
        <v>9.5957642738866813</v>
      </c>
      <c r="AR21">
        <v>9</v>
      </c>
      <c r="AS21">
        <v>1</v>
      </c>
      <c r="AT21">
        <f t="shared" si="4"/>
        <v>0.93791382771792786</v>
      </c>
      <c r="AU21">
        <f t="shared" si="5"/>
        <v>0.10421264752421421</v>
      </c>
    </row>
    <row r="22" spans="1:47">
      <c r="A22" t="s">
        <v>91</v>
      </c>
      <c r="B22">
        <v>9.6390704946068322</v>
      </c>
      <c r="C22">
        <v>0</v>
      </c>
      <c r="D22">
        <v>2</v>
      </c>
      <c r="E22">
        <v>0</v>
      </c>
      <c r="F22">
        <v>0.20748888610359498</v>
      </c>
      <c r="J22" t="s">
        <v>60</v>
      </c>
      <c r="K22">
        <v>11.78767152579338</v>
      </c>
      <c r="L22">
        <v>0</v>
      </c>
      <c r="M22">
        <v>1</v>
      </c>
      <c r="N22">
        <v>0</v>
      </c>
      <c r="O22">
        <v>8.4834396497377298E-2</v>
      </c>
      <c r="R22">
        <f t="shared" si="6"/>
        <v>19</v>
      </c>
      <c r="S22">
        <v>17.4039313694349</v>
      </c>
      <c r="T22">
        <v>3</v>
      </c>
      <c r="U22">
        <f t="shared" si="0"/>
        <v>0.17237484659751384</v>
      </c>
      <c r="Z22">
        <f t="shared" si="7"/>
        <v>19</v>
      </c>
      <c r="AA22">
        <v>10.394089538040356</v>
      </c>
      <c r="AB22">
        <v>0</v>
      </c>
      <c r="AC22">
        <f t="shared" si="1"/>
        <v>0</v>
      </c>
      <c r="AH22">
        <f t="shared" si="8"/>
        <v>19</v>
      </c>
      <c r="AI22">
        <v>11.852654892470294</v>
      </c>
      <c r="AJ22">
        <v>3</v>
      </c>
      <c r="AK22">
        <v>0</v>
      </c>
      <c r="AL22">
        <f t="shared" si="2"/>
        <v>0.25310785028473476</v>
      </c>
      <c r="AM22">
        <f t="shared" si="3"/>
        <v>0</v>
      </c>
      <c r="AP22">
        <v>19</v>
      </c>
      <c r="AQ22">
        <v>10.737707204054319</v>
      </c>
      <c r="AR22">
        <v>6</v>
      </c>
      <c r="AS22">
        <v>0</v>
      </c>
      <c r="AT22">
        <f t="shared" si="4"/>
        <v>0.55877850699211973</v>
      </c>
      <c r="AU22">
        <f t="shared" si="5"/>
        <v>0</v>
      </c>
    </row>
    <row r="23" spans="1:47">
      <c r="A23" t="s">
        <v>92</v>
      </c>
      <c r="B23">
        <v>11.38132944782814</v>
      </c>
      <c r="C23">
        <v>0</v>
      </c>
      <c r="D23">
        <v>2</v>
      </c>
      <c r="E23">
        <v>0</v>
      </c>
      <c r="F23">
        <v>0.17572639551187522</v>
      </c>
      <c r="R23">
        <f t="shared" si="6"/>
        <v>20</v>
      </c>
      <c r="S23">
        <v>19.924871500433817</v>
      </c>
      <c r="T23">
        <v>7</v>
      </c>
      <c r="U23">
        <f t="shared" si="0"/>
        <v>0.3513197061194393</v>
      </c>
      <c r="Z23">
        <f t="shared" si="7"/>
        <v>20</v>
      </c>
      <c r="AA23">
        <v>13.374927389769256</v>
      </c>
      <c r="AB23">
        <v>0</v>
      </c>
      <c r="AC23">
        <f t="shared" si="1"/>
        <v>0</v>
      </c>
      <c r="AH23">
        <f t="shared" si="8"/>
        <v>20</v>
      </c>
      <c r="AI23">
        <v>10.889053586056045</v>
      </c>
      <c r="AJ23">
        <v>6</v>
      </c>
      <c r="AK23">
        <v>2</v>
      </c>
      <c r="AL23">
        <f t="shared" si="2"/>
        <v>0.55101207396786878</v>
      </c>
      <c r="AM23">
        <f t="shared" si="3"/>
        <v>0.18367069132262293</v>
      </c>
      <c r="AP23">
        <v>20</v>
      </c>
      <c r="AQ23">
        <v>9.154965428662198</v>
      </c>
      <c r="AR23">
        <v>0</v>
      </c>
      <c r="AS23">
        <v>2</v>
      </c>
      <c r="AT23">
        <f t="shared" si="4"/>
        <v>0</v>
      </c>
      <c r="AU23">
        <f t="shared" si="5"/>
        <v>0.21846068295773532</v>
      </c>
    </row>
    <row r="26" spans="1:47">
      <c r="D26" t="s">
        <v>27</v>
      </c>
      <c r="E26">
        <f>AVERAGE(E4:E23)</f>
        <v>6.541064872025164E-3</v>
      </c>
      <c r="F26">
        <f>AVERAGE(F4:F23)</f>
        <v>0.16351727469385197</v>
      </c>
      <c r="M26" t="s">
        <v>27</v>
      </c>
      <c r="N26">
        <f>AVERAGE(N4:N22)</f>
        <v>1.7885325325460919E-2</v>
      </c>
      <c r="O26">
        <f>AVERAGE(O4:O22)</f>
        <v>8.255255310721285E-2</v>
      </c>
      <c r="T26" t="s">
        <v>27</v>
      </c>
      <c r="U26">
        <f>AVERAGE(U4:U23)</f>
        <v>0.1471818207719838</v>
      </c>
      <c r="AB26" t="s">
        <v>27</v>
      </c>
      <c r="AC26">
        <f>AVERAGE(AC4:AC23)</f>
        <v>2.8352567330068384E-2</v>
      </c>
      <c r="AK26" t="s">
        <v>27</v>
      </c>
      <c r="AL26">
        <f>AVERAGE(AL4:AL23)</f>
        <v>0.30822896347840362</v>
      </c>
      <c r="AM26">
        <f>AVERAGE(AM4:AM23)</f>
        <v>0.12134860936387921</v>
      </c>
      <c r="AS26" t="s">
        <v>27</v>
      </c>
      <c r="AT26">
        <f>AVERAGE(AT4:AT23)</f>
        <v>0.65036692205675428</v>
      </c>
      <c r="AU26">
        <f>AVERAGE(AU4:AU23)</f>
        <v>0.19808559420602995</v>
      </c>
    </row>
    <row r="27" spans="1:47">
      <c r="D27" t="s">
        <v>6</v>
      </c>
      <c r="E27">
        <v>20</v>
      </c>
      <c r="F27">
        <v>20</v>
      </c>
      <c r="M27" t="s">
        <v>6</v>
      </c>
      <c r="N27">
        <v>20</v>
      </c>
      <c r="O27">
        <v>20</v>
      </c>
      <c r="T27" t="s">
        <v>6</v>
      </c>
      <c r="U27">
        <v>20</v>
      </c>
      <c r="AB27" t="s">
        <v>6</v>
      </c>
      <c r="AC27">
        <v>20</v>
      </c>
      <c r="AK27" t="s">
        <v>6</v>
      </c>
      <c r="AL27">
        <v>20</v>
      </c>
      <c r="AM27">
        <v>20</v>
      </c>
      <c r="AS27" t="s">
        <v>6</v>
      </c>
      <c r="AT27">
        <v>20</v>
      </c>
      <c r="AU27">
        <v>20</v>
      </c>
    </row>
    <row r="28" spans="1:47">
      <c r="D28" t="s">
        <v>5</v>
      </c>
      <c r="E28">
        <f>STDEV(E4:E23)</f>
        <v>2.9252531398168458E-2</v>
      </c>
      <c r="F28">
        <f>STDEV(F4:F23)</f>
        <v>0.1160493647495798</v>
      </c>
      <c r="M28" t="s">
        <v>5</v>
      </c>
      <c r="N28">
        <f>STDEV(N4:N22)</f>
        <v>3.4696277380102489E-2</v>
      </c>
      <c r="O28">
        <f>STDEV(O4:O22)</f>
        <v>7.0915454260854244E-2</v>
      </c>
      <c r="T28" t="s">
        <v>5</v>
      </c>
      <c r="U28">
        <f>STDEV(U4:U23)</f>
        <v>0.11488679724258186</v>
      </c>
      <c r="AB28" t="s">
        <v>5</v>
      </c>
      <c r="AC28">
        <f>STDEV(AC4:AC23)</f>
        <v>4.0072523535386456E-2</v>
      </c>
      <c r="AK28" t="s">
        <v>5</v>
      </c>
      <c r="AL28">
        <f>STDEV(AL4:AL23)</f>
        <v>0.22840932816318746</v>
      </c>
      <c r="AM28">
        <f>STDEV(AM4:AM23)</f>
        <v>0.1356335628781824</v>
      </c>
      <c r="AS28" t="s">
        <v>5</v>
      </c>
      <c r="AT28">
        <f>STDEV(AT4:AT23)</f>
        <v>0.36885484897402848</v>
      </c>
      <c r="AU28">
        <f>STDEV(AU4:AU23)</f>
        <v>0.13165234621004276</v>
      </c>
    </row>
    <row r="29" spans="1:47">
      <c r="D29" t="s">
        <v>7</v>
      </c>
      <c r="E29">
        <f>E28/(SQRT(E27))</f>
        <v>6.541064872025164E-3</v>
      </c>
      <c r="F29">
        <f>F28/(SQRT(F27))</f>
        <v>2.5949426832572828E-2</v>
      </c>
      <c r="M29" t="s">
        <v>7</v>
      </c>
      <c r="N29">
        <f>N28/(SQRT(N27))</f>
        <v>7.7583234788097472E-3</v>
      </c>
      <c r="O29">
        <f>O28/(SQRT(O27))</f>
        <v>1.585717763825472E-2</v>
      </c>
      <c r="T29" t="s">
        <v>7</v>
      </c>
      <c r="U29">
        <f>U28/(SQRT(U27))</f>
        <v>2.568946883516484E-2</v>
      </c>
      <c r="AB29" t="s">
        <v>7</v>
      </c>
      <c r="AC29">
        <f>AC28/(SQRT(AC27))</f>
        <v>8.9604886655084304E-3</v>
      </c>
      <c r="AK29" t="s">
        <v>7</v>
      </c>
      <c r="AL29">
        <f>AL28/(SQRT(AL27))</f>
        <v>5.1073878446794431E-2</v>
      </c>
      <c r="AM29">
        <f>AM28/(SQRT(AM27))</f>
        <v>3.0328586662610787E-2</v>
      </c>
      <c r="AS29" t="s">
        <v>7</v>
      </c>
      <c r="AT29">
        <f>AT28/(SQRT(AT27))</f>
        <v>8.2478451613634624E-2</v>
      </c>
      <c r="AU29">
        <f>AU28/(SQRT(AU27))</f>
        <v>2.9438359552299242E-2</v>
      </c>
    </row>
    <row r="32" spans="1:47">
      <c r="A32" s="5" t="s">
        <v>98</v>
      </c>
      <c r="J32" s="5" t="s">
        <v>98</v>
      </c>
      <c r="R32" s="5" t="s">
        <v>98</v>
      </c>
      <c r="Z32" s="5" t="s">
        <v>98</v>
      </c>
      <c r="AH32" s="5" t="s">
        <v>119</v>
      </c>
      <c r="AP32" s="5" t="s">
        <v>119</v>
      </c>
    </row>
    <row r="33" spans="1:47">
      <c r="A33" t="s">
        <v>99</v>
      </c>
      <c r="B33" t="s">
        <v>93</v>
      </c>
      <c r="C33" t="s">
        <v>70</v>
      </c>
      <c r="D33" t="s">
        <v>71</v>
      </c>
      <c r="E33" t="s">
        <v>96</v>
      </c>
      <c r="F33" t="s">
        <v>97</v>
      </c>
      <c r="J33" t="s">
        <v>99</v>
      </c>
      <c r="K33" t="s">
        <v>69</v>
      </c>
      <c r="L33" t="s">
        <v>70</v>
      </c>
      <c r="M33" t="s">
        <v>71</v>
      </c>
      <c r="N33" t="s">
        <v>96</v>
      </c>
      <c r="O33" t="s">
        <v>97</v>
      </c>
      <c r="R33" t="s">
        <v>99</v>
      </c>
      <c r="S33" t="s">
        <v>69</v>
      </c>
      <c r="T33" t="s">
        <v>70</v>
      </c>
      <c r="U33" t="s">
        <v>41</v>
      </c>
      <c r="Z33" t="s">
        <v>99</v>
      </c>
      <c r="AA33" t="s">
        <v>69</v>
      </c>
      <c r="AB33" t="s">
        <v>70</v>
      </c>
      <c r="AC33" t="s">
        <v>41</v>
      </c>
      <c r="AH33" t="s">
        <v>100</v>
      </c>
      <c r="AI33" t="s">
        <v>69</v>
      </c>
      <c r="AJ33" t="s">
        <v>70</v>
      </c>
      <c r="AK33" t="s">
        <v>71</v>
      </c>
      <c r="AL33" t="s">
        <v>41</v>
      </c>
      <c r="AM33" t="s">
        <v>72</v>
      </c>
      <c r="AP33" t="s">
        <v>100</v>
      </c>
      <c r="AQ33" t="s">
        <v>69</v>
      </c>
      <c r="AR33" t="s">
        <v>70</v>
      </c>
      <c r="AS33" t="s">
        <v>71</v>
      </c>
      <c r="AT33" t="s">
        <v>41</v>
      </c>
      <c r="AU33" t="s">
        <v>72</v>
      </c>
    </row>
    <row r="34" spans="1:47">
      <c r="A34">
        <v>1</v>
      </c>
      <c r="B34">
        <v>10.400677862524153</v>
      </c>
      <c r="C34">
        <v>10</v>
      </c>
      <c r="D34">
        <v>1</v>
      </c>
      <c r="E34">
        <f>C34/B34</f>
        <v>0.96147579342228451</v>
      </c>
      <c r="F34">
        <f>D34/B34</f>
        <v>9.6147579342228451E-2</v>
      </c>
      <c r="J34">
        <v>1</v>
      </c>
      <c r="K34">
        <v>9.7418291916867439</v>
      </c>
      <c r="L34">
        <v>3</v>
      </c>
      <c r="M34">
        <v>0</v>
      </c>
      <c r="N34">
        <f>L34/K34</f>
        <v>0.30795037984858842</v>
      </c>
      <c r="O34">
        <f>M34/K34</f>
        <v>0</v>
      </c>
      <c r="R34">
        <v>1</v>
      </c>
      <c r="S34">
        <v>15.408546409106865</v>
      </c>
      <c r="T34">
        <v>7</v>
      </c>
      <c r="U34">
        <f>T34/S34</f>
        <v>0.45429333917330528</v>
      </c>
      <c r="Z34">
        <v>1</v>
      </c>
      <c r="AA34">
        <v>16.743326347127084</v>
      </c>
      <c r="AB34">
        <v>1</v>
      </c>
      <c r="AC34">
        <f>AB34/AA34</f>
        <v>5.9725288707138273E-2</v>
      </c>
      <c r="AH34">
        <v>2</v>
      </c>
      <c r="AI34">
        <v>23.965283641133897</v>
      </c>
      <c r="AJ34">
        <v>17</v>
      </c>
      <c r="AK34">
        <v>3</v>
      </c>
      <c r="AL34">
        <f>AJ34/AI34</f>
        <v>0.70935943235911814</v>
      </c>
      <c r="AM34">
        <f>AK34/AI34</f>
        <v>0.1251810762986679</v>
      </c>
      <c r="AP34">
        <v>1</v>
      </c>
      <c r="AQ34">
        <v>10.250925811847436</v>
      </c>
      <c r="AR34">
        <v>6</v>
      </c>
      <c r="AS34">
        <v>3</v>
      </c>
      <c r="AT34">
        <f t="shared" ref="AT34:AT48" si="9">AR34/AQ34</f>
        <v>0.58531298637100093</v>
      </c>
      <c r="AU34">
        <f t="shared" ref="AU34:AU48" si="10">AS34/AQ34</f>
        <v>0.29265649318550047</v>
      </c>
    </row>
    <row r="35" spans="1:47">
      <c r="A35">
        <v>2</v>
      </c>
      <c r="B35">
        <v>10.036127739322572</v>
      </c>
      <c r="C35">
        <v>10</v>
      </c>
      <c r="D35">
        <v>1</v>
      </c>
      <c r="E35">
        <f t="shared" ref="E35:E53" si="11">C35/B35</f>
        <v>0.99640023121855859</v>
      </c>
      <c r="F35">
        <f t="shared" ref="F35:F53" si="12">D35/B35</f>
        <v>9.9640023121855853E-2</v>
      </c>
      <c r="J35">
        <f>J34+1</f>
        <v>2</v>
      </c>
      <c r="K35">
        <v>10.537202664844214</v>
      </c>
      <c r="L35">
        <v>5</v>
      </c>
      <c r="M35">
        <v>0</v>
      </c>
      <c r="N35">
        <f t="shared" ref="N35:N53" si="13">L35/K35</f>
        <v>0.47450923732175571</v>
      </c>
      <c r="O35">
        <f t="shared" ref="O35:O53" si="14">M35/K35</f>
        <v>0</v>
      </c>
      <c r="R35">
        <v>2</v>
      </c>
      <c r="S35">
        <v>8.7595360865287848</v>
      </c>
      <c r="T35">
        <v>8</v>
      </c>
      <c r="U35">
        <f t="shared" ref="U35:U53" si="15">T35/S35</f>
        <v>0.91329037530915946</v>
      </c>
      <c r="Z35">
        <f>Z34+1</f>
        <v>2</v>
      </c>
      <c r="AA35">
        <v>19.624237162244039</v>
      </c>
      <c r="AB35">
        <v>5</v>
      </c>
      <c r="AC35">
        <f t="shared" ref="AC35:AC53" si="16">AB35/AA35</f>
        <v>0.25478697381520271</v>
      </c>
      <c r="AH35">
        <v>3</v>
      </c>
      <c r="AI35">
        <v>4.7484536430294861</v>
      </c>
      <c r="AJ35">
        <v>19</v>
      </c>
      <c r="AK35">
        <v>0</v>
      </c>
      <c r="AL35">
        <f t="shared" ref="AL35:AL52" si="17">AJ35/AI35</f>
        <v>4.0013026194098229</v>
      </c>
      <c r="AM35">
        <f t="shared" ref="AM35:AM52" si="18">AK35/AI35</f>
        <v>0</v>
      </c>
      <c r="AP35">
        <v>2</v>
      </c>
      <c r="AQ35">
        <v>11.652154478893591</v>
      </c>
      <c r="AR35">
        <v>29</v>
      </c>
      <c r="AS35">
        <v>1</v>
      </c>
      <c r="AT35">
        <f t="shared" si="9"/>
        <v>2.4888101211265132</v>
      </c>
      <c r="AU35">
        <f t="shared" si="10"/>
        <v>8.5821038659534929E-2</v>
      </c>
    </row>
    <row r="36" spans="1:47">
      <c r="A36">
        <v>3</v>
      </c>
      <c r="B36">
        <v>10.427459326221321</v>
      </c>
      <c r="C36">
        <v>5</v>
      </c>
      <c r="D36">
        <v>1</v>
      </c>
      <c r="E36">
        <f t="shared" si="11"/>
        <v>0.47950318899128125</v>
      </c>
      <c r="F36">
        <f t="shared" si="12"/>
        <v>9.590063779825625E-2</v>
      </c>
      <c r="J36">
        <f t="shared" ref="J36:J53" si="19">J35+1</f>
        <v>3</v>
      </c>
      <c r="K36">
        <v>9.9343784908770214</v>
      </c>
      <c r="L36">
        <v>3</v>
      </c>
      <c r="M36">
        <v>0</v>
      </c>
      <c r="N36">
        <f t="shared" si="13"/>
        <v>0.30198164915449638</v>
      </c>
      <c r="O36">
        <f t="shared" si="14"/>
        <v>0</v>
      </c>
      <c r="R36">
        <v>3</v>
      </c>
      <c r="S36">
        <v>11.396786722440684</v>
      </c>
      <c r="T36">
        <v>5</v>
      </c>
      <c r="U36">
        <f t="shared" si="15"/>
        <v>0.43872015172090745</v>
      </c>
      <c r="Z36">
        <f t="shared" ref="Z36:Z53" si="20">Z35+1</f>
        <v>3</v>
      </c>
      <c r="AA36">
        <v>16.353455987282935</v>
      </c>
      <c r="AB36">
        <v>11</v>
      </c>
      <c r="AC36">
        <f t="shared" si="16"/>
        <v>0.67264069494264789</v>
      </c>
      <c r="AH36">
        <v>4</v>
      </c>
      <c r="AI36">
        <v>19.982279549640978</v>
      </c>
      <c r="AJ36">
        <v>87</v>
      </c>
      <c r="AK36">
        <v>9</v>
      </c>
      <c r="AL36">
        <f t="shared" si="17"/>
        <v>4.3538576158876294</v>
      </c>
      <c r="AM36">
        <f t="shared" si="18"/>
        <v>0.45039906371251337</v>
      </c>
      <c r="AP36">
        <v>3</v>
      </c>
      <c r="AQ36">
        <v>10.035468499277949</v>
      </c>
      <c r="AR36">
        <v>25</v>
      </c>
      <c r="AS36">
        <v>3</v>
      </c>
      <c r="AT36">
        <f t="shared" si="9"/>
        <v>2.4911642143860795</v>
      </c>
      <c r="AU36">
        <f t="shared" si="10"/>
        <v>0.29893970572632955</v>
      </c>
    </row>
    <row r="37" spans="1:47">
      <c r="A37">
        <v>4</v>
      </c>
      <c r="B37">
        <v>10.56933697069026</v>
      </c>
      <c r="C37">
        <v>7</v>
      </c>
      <c r="D37">
        <v>0</v>
      </c>
      <c r="E37">
        <f t="shared" si="11"/>
        <v>0.66229319960293076</v>
      </c>
      <c r="F37">
        <f t="shared" si="12"/>
        <v>0</v>
      </c>
      <c r="J37">
        <f t="shared" si="19"/>
        <v>4</v>
      </c>
      <c r="K37">
        <v>10.402369730018252</v>
      </c>
      <c r="L37">
        <v>3</v>
      </c>
      <c r="M37">
        <v>2</v>
      </c>
      <c r="N37">
        <f t="shared" si="13"/>
        <v>0.28839582497657829</v>
      </c>
      <c r="O37">
        <f t="shared" si="14"/>
        <v>0.19226388331771888</v>
      </c>
      <c r="R37">
        <v>4</v>
      </c>
      <c r="S37">
        <v>9.625128030317315</v>
      </c>
      <c r="T37">
        <v>14</v>
      </c>
      <c r="U37">
        <f t="shared" si="15"/>
        <v>1.4545261066556905</v>
      </c>
      <c r="Z37">
        <f t="shared" si="20"/>
        <v>4</v>
      </c>
      <c r="AA37">
        <v>16.512384735294901</v>
      </c>
      <c r="AB37">
        <v>6</v>
      </c>
      <c r="AC37">
        <f t="shared" si="16"/>
        <v>0.36336362652543558</v>
      </c>
      <c r="AH37">
        <v>5</v>
      </c>
      <c r="AI37">
        <v>12.775561200980567</v>
      </c>
      <c r="AJ37">
        <v>26</v>
      </c>
      <c r="AK37">
        <v>0</v>
      </c>
      <c r="AL37">
        <f t="shared" si="17"/>
        <v>2.0351356461745427</v>
      </c>
      <c r="AM37">
        <f t="shared" si="18"/>
        <v>0</v>
      </c>
      <c r="AP37">
        <v>4</v>
      </c>
      <c r="AQ37">
        <v>9.3970229328229262</v>
      </c>
      <c r="AR37">
        <v>23</v>
      </c>
      <c r="AS37">
        <v>2</v>
      </c>
      <c r="AT37">
        <f t="shared" si="9"/>
        <v>2.4475836830900075</v>
      </c>
      <c r="AU37">
        <f t="shared" si="10"/>
        <v>0.21283336374695716</v>
      </c>
    </row>
    <row r="38" spans="1:47">
      <c r="A38">
        <v>5</v>
      </c>
      <c r="B38">
        <v>10.897985501917315</v>
      </c>
      <c r="C38">
        <v>13</v>
      </c>
      <c r="D38">
        <v>2</v>
      </c>
      <c r="E38">
        <f t="shared" si="11"/>
        <v>1.1928810143592934</v>
      </c>
      <c r="F38">
        <f t="shared" si="12"/>
        <v>0.18352015605527591</v>
      </c>
      <c r="J38">
        <f t="shared" si="19"/>
        <v>5</v>
      </c>
      <c r="K38">
        <v>12.897348564724457</v>
      </c>
      <c r="L38">
        <v>6</v>
      </c>
      <c r="M38">
        <v>0</v>
      </c>
      <c r="N38">
        <f t="shared" si="13"/>
        <v>0.46521189761518911</v>
      </c>
      <c r="O38">
        <f t="shared" si="14"/>
        <v>0</v>
      </c>
      <c r="R38">
        <v>5</v>
      </c>
      <c r="S38">
        <v>10.264826936992179</v>
      </c>
      <c r="T38">
        <v>7</v>
      </c>
      <c r="U38">
        <f t="shared" si="15"/>
        <v>0.68194038174901317</v>
      </c>
      <c r="Z38">
        <f t="shared" si="20"/>
        <v>5</v>
      </c>
      <c r="AA38">
        <v>19.290408845724343</v>
      </c>
      <c r="AB38">
        <v>1</v>
      </c>
      <c r="AC38">
        <f t="shared" si="16"/>
        <v>5.1839233061234301E-2</v>
      </c>
      <c r="AH38">
        <v>6</v>
      </c>
      <c r="AI38">
        <v>14.036309771446341</v>
      </c>
      <c r="AJ38">
        <v>27</v>
      </c>
      <c r="AK38">
        <v>2</v>
      </c>
      <c r="AL38">
        <f t="shared" si="17"/>
        <v>1.9235825113325242</v>
      </c>
      <c r="AM38">
        <f t="shared" si="18"/>
        <v>0.14248759343203882</v>
      </c>
      <c r="AP38">
        <v>5</v>
      </c>
      <c r="AQ38">
        <v>7.5997289425347274</v>
      </c>
      <c r="AR38">
        <v>11</v>
      </c>
      <c r="AS38">
        <v>2</v>
      </c>
      <c r="AT38">
        <f t="shared" si="9"/>
        <v>1.4474200439484601</v>
      </c>
      <c r="AU38">
        <f t="shared" si="10"/>
        <v>0.26316728071790185</v>
      </c>
    </row>
    <row r="39" spans="1:47">
      <c r="A39">
        <v>6</v>
      </c>
      <c r="B39">
        <v>11.069267365096934</v>
      </c>
      <c r="C39">
        <v>15</v>
      </c>
      <c r="D39">
        <v>0</v>
      </c>
      <c r="E39">
        <f t="shared" si="11"/>
        <v>1.3551032335976685</v>
      </c>
      <c r="F39">
        <f t="shared" si="12"/>
        <v>0</v>
      </c>
      <c r="J39">
        <f t="shared" si="19"/>
        <v>6</v>
      </c>
      <c r="K39">
        <v>9.5341340456278463</v>
      </c>
      <c r="L39">
        <v>10</v>
      </c>
      <c r="M39">
        <v>0</v>
      </c>
      <c r="N39">
        <f t="shared" si="13"/>
        <v>1.0488629541123129</v>
      </c>
      <c r="O39">
        <f t="shared" si="14"/>
        <v>0</v>
      </c>
      <c r="R39">
        <v>6</v>
      </c>
      <c r="S39">
        <v>13.136562738798911</v>
      </c>
      <c r="T39">
        <v>5</v>
      </c>
      <c r="U39">
        <f t="shared" si="15"/>
        <v>0.38061706851461774</v>
      </c>
      <c r="Z39">
        <f t="shared" si="20"/>
        <v>6</v>
      </c>
      <c r="AA39">
        <v>17.636662527315075</v>
      </c>
      <c r="AB39">
        <v>12</v>
      </c>
      <c r="AC39">
        <f t="shared" si="16"/>
        <v>0.68040084009175772</v>
      </c>
      <c r="AH39">
        <v>7</v>
      </c>
      <c r="AI39">
        <v>10.542444688021844</v>
      </c>
      <c r="AJ39">
        <v>20</v>
      </c>
      <c r="AK39">
        <v>1</v>
      </c>
      <c r="AL39">
        <f t="shared" si="17"/>
        <v>1.8970931877616279</v>
      </c>
      <c r="AM39">
        <f t="shared" si="18"/>
        <v>9.4854659388081394E-2</v>
      </c>
      <c r="AP39">
        <v>6</v>
      </c>
      <c r="AQ39">
        <v>8.3717706609772815</v>
      </c>
      <c r="AR39">
        <v>18</v>
      </c>
      <c r="AS39">
        <v>3</v>
      </c>
      <c r="AT39">
        <f t="shared" si="9"/>
        <v>2.1500827876117148</v>
      </c>
      <c r="AU39">
        <f t="shared" si="10"/>
        <v>0.35834713126861911</v>
      </c>
    </row>
    <row r="40" spans="1:47">
      <c r="A40">
        <v>7</v>
      </c>
      <c r="B40">
        <v>11.645613766564646</v>
      </c>
      <c r="C40">
        <v>14</v>
      </c>
      <c r="D40">
        <v>2</v>
      </c>
      <c r="E40">
        <f t="shared" si="11"/>
        <v>1.2021693558303435</v>
      </c>
      <c r="F40">
        <f t="shared" si="12"/>
        <v>0.17173847940433479</v>
      </c>
      <c r="J40">
        <f t="shared" si="19"/>
        <v>7</v>
      </c>
      <c r="K40">
        <v>9.8736426915298097</v>
      </c>
      <c r="L40">
        <v>10</v>
      </c>
      <c r="M40">
        <v>0</v>
      </c>
      <c r="N40">
        <f t="shared" si="13"/>
        <v>1.0127974358013367</v>
      </c>
      <c r="O40">
        <f t="shared" si="14"/>
        <v>0</v>
      </c>
      <c r="R40">
        <v>7</v>
      </c>
      <c r="S40">
        <v>10.940112766073293</v>
      </c>
      <c r="T40">
        <v>6</v>
      </c>
      <c r="U40">
        <f t="shared" si="15"/>
        <v>0.54844041631881324</v>
      </c>
      <c r="Z40">
        <f t="shared" si="20"/>
        <v>7</v>
      </c>
      <c r="AA40">
        <v>17.300112046712297</v>
      </c>
      <c r="AB40">
        <v>3</v>
      </c>
      <c r="AC40">
        <f t="shared" si="16"/>
        <v>0.17340928150636564</v>
      </c>
      <c r="AH40">
        <v>8</v>
      </c>
      <c r="AI40">
        <v>7.4342518117158232</v>
      </c>
      <c r="AJ40">
        <v>9</v>
      </c>
      <c r="AK40">
        <v>2</v>
      </c>
      <c r="AL40">
        <f t="shared" si="17"/>
        <v>1.2106127459681517</v>
      </c>
      <c r="AM40">
        <f t="shared" si="18"/>
        <v>0.26902505465958926</v>
      </c>
      <c r="AP40">
        <v>7</v>
      </c>
      <c r="AQ40">
        <v>10.617579573518627</v>
      </c>
      <c r="AR40">
        <v>17</v>
      </c>
      <c r="AS40">
        <v>3</v>
      </c>
      <c r="AT40">
        <f t="shared" si="9"/>
        <v>1.6011182098790018</v>
      </c>
      <c r="AU40">
        <f t="shared" si="10"/>
        <v>0.28255027233158853</v>
      </c>
    </row>
    <row r="41" spans="1:47">
      <c r="A41">
        <v>8</v>
      </c>
      <c r="B41">
        <v>10.826990902369873</v>
      </c>
      <c r="C41">
        <v>10</v>
      </c>
      <c r="D41">
        <v>2</v>
      </c>
      <c r="E41">
        <f t="shared" si="11"/>
        <v>0.92361765980713473</v>
      </c>
      <c r="F41">
        <f t="shared" si="12"/>
        <v>0.18472353196142693</v>
      </c>
      <c r="J41">
        <f t="shared" si="19"/>
        <v>8</v>
      </c>
      <c r="K41">
        <v>10.224167447768057</v>
      </c>
      <c r="L41">
        <v>11</v>
      </c>
      <c r="M41">
        <v>2</v>
      </c>
      <c r="N41">
        <f t="shared" si="13"/>
        <v>1.0758822228015552</v>
      </c>
      <c r="O41">
        <f t="shared" si="14"/>
        <v>0.19561494960028275</v>
      </c>
      <c r="R41">
        <v>8</v>
      </c>
      <c r="S41">
        <v>11.36482741007536</v>
      </c>
      <c r="T41">
        <v>8</v>
      </c>
      <c r="U41">
        <f t="shared" si="15"/>
        <v>0.70392622002404448</v>
      </c>
      <c r="Z41">
        <f t="shared" si="20"/>
        <v>8</v>
      </c>
      <c r="AA41">
        <v>22.803137431327297</v>
      </c>
      <c r="AB41">
        <v>19</v>
      </c>
      <c r="AC41">
        <f t="shared" si="16"/>
        <v>0.83321867691318263</v>
      </c>
      <c r="AH41">
        <v>9</v>
      </c>
      <c r="AI41">
        <v>9.1740381512178164</v>
      </c>
      <c r="AJ41">
        <v>24</v>
      </c>
      <c r="AK41">
        <v>3</v>
      </c>
      <c r="AL41">
        <f t="shared" si="17"/>
        <v>2.6160780677388069</v>
      </c>
      <c r="AM41">
        <f t="shared" si="18"/>
        <v>0.32700975846735086</v>
      </c>
      <c r="AP41">
        <v>8</v>
      </c>
      <c r="AQ41">
        <v>10.837828933877853</v>
      </c>
      <c r="AR41">
        <v>27</v>
      </c>
      <c r="AS41">
        <v>0</v>
      </c>
      <c r="AT41">
        <f t="shared" si="9"/>
        <v>2.4912738671857966</v>
      </c>
      <c r="AU41">
        <f t="shared" si="10"/>
        <v>0</v>
      </c>
    </row>
    <row r="42" spans="1:47">
      <c r="A42">
        <v>9</v>
      </c>
      <c r="B42">
        <v>10.076874515443764</v>
      </c>
      <c r="C42">
        <v>10</v>
      </c>
      <c r="D42">
        <v>2</v>
      </c>
      <c r="E42">
        <f t="shared" si="11"/>
        <v>0.9923711945280308</v>
      </c>
      <c r="F42">
        <f t="shared" si="12"/>
        <v>0.19847423890560617</v>
      </c>
      <c r="J42">
        <f t="shared" si="19"/>
        <v>9</v>
      </c>
      <c r="K42">
        <v>9.9850456183234328</v>
      </c>
      <c r="L42">
        <v>13</v>
      </c>
      <c r="M42">
        <v>1</v>
      </c>
      <c r="N42">
        <f t="shared" si="13"/>
        <v>1.3019469812079638</v>
      </c>
      <c r="O42">
        <f t="shared" si="14"/>
        <v>0.10014976778522798</v>
      </c>
      <c r="R42">
        <v>9</v>
      </c>
      <c r="S42">
        <v>11.058175980730271</v>
      </c>
      <c r="T42">
        <v>9</v>
      </c>
      <c r="U42">
        <f t="shared" si="15"/>
        <v>0.81387744377401827</v>
      </c>
      <c r="Z42">
        <f t="shared" si="20"/>
        <v>9</v>
      </c>
      <c r="AA42">
        <v>18.980631870156479</v>
      </c>
      <c r="AB42">
        <v>8</v>
      </c>
      <c r="AC42">
        <f t="shared" si="16"/>
        <v>0.4214822801857569</v>
      </c>
      <c r="AH42">
        <v>10</v>
      </c>
      <c r="AI42">
        <v>10.325722831840878</v>
      </c>
      <c r="AJ42">
        <v>23</v>
      </c>
      <c r="AK42">
        <v>1</v>
      </c>
      <c r="AL42">
        <f t="shared" si="17"/>
        <v>2.2274469666255357</v>
      </c>
      <c r="AM42">
        <f t="shared" si="18"/>
        <v>9.6845520288066769E-2</v>
      </c>
      <c r="AP42">
        <v>9</v>
      </c>
      <c r="AQ42">
        <v>9.7814129858625236</v>
      </c>
      <c r="AR42">
        <v>18</v>
      </c>
      <c r="AS42">
        <v>3</v>
      </c>
      <c r="AT42">
        <f t="shared" si="9"/>
        <v>1.8402249272181981</v>
      </c>
      <c r="AU42">
        <f t="shared" si="10"/>
        <v>0.30670415453636635</v>
      </c>
    </row>
    <row r="43" spans="1:47">
      <c r="A43">
        <v>10</v>
      </c>
      <c r="B43">
        <v>9.782808185792053</v>
      </c>
      <c r="C43">
        <v>5</v>
      </c>
      <c r="D43">
        <v>0</v>
      </c>
      <c r="E43">
        <f t="shared" si="11"/>
        <v>0.51110068857955238</v>
      </c>
      <c r="F43">
        <f t="shared" si="12"/>
        <v>0</v>
      </c>
      <c r="J43">
        <f t="shared" si="19"/>
        <v>10</v>
      </c>
      <c r="K43">
        <v>10.113748464342979</v>
      </c>
      <c r="L43">
        <v>10</v>
      </c>
      <c r="M43">
        <v>0</v>
      </c>
      <c r="N43">
        <f t="shared" si="13"/>
        <v>0.98875308549110053</v>
      </c>
      <c r="O43">
        <f t="shared" si="14"/>
        <v>0</v>
      </c>
      <c r="R43">
        <v>10</v>
      </c>
      <c r="S43">
        <v>10.013559491649309</v>
      </c>
      <c r="T43">
        <v>0</v>
      </c>
      <c r="U43">
        <f t="shared" si="15"/>
        <v>0</v>
      </c>
      <c r="Z43">
        <f t="shared" si="20"/>
        <v>10</v>
      </c>
      <c r="AA43">
        <v>17.238441968809127</v>
      </c>
      <c r="AB43">
        <v>0</v>
      </c>
      <c r="AC43">
        <f t="shared" si="16"/>
        <v>0</v>
      </c>
      <c r="AH43">
        <v>11</v>
      </c>
      <c r="AI43">
        <v>10.236367519779661</v>
      </c>
      <c r="AJ43">
        <v>17</v>
      </c>
      <c r="AK43">
        <v>1</v>
      </c>
      <c r="AL43">
        <f t="shared" si="17"/>
        <v>1.6607453735078406</v>
      </c>
      <c r="AM43">
        <f t="shared" si="18"/>
        <v>9.7690904323990621E-2</v>
      </c>
      <c r="AP43">
        <v>10</v>
      </c>
      <c r="AQ43">
        <v>9.7062454121045167</v>
      </c>
      <c r="AR43">
        <v>28</v>
      </c>
      <c r="AS43">
        <v>2</v>
      </c>
      <c r="AT43">
        <f t="shared" si="9"/>
        <v>2.8847405779665953</v>
      </c>
      <c r="AU43">
        <f t="shared" si="10"/>
        <v>0.2060528984261854</v>
      </c>
    </row>
    <row r="44" spans="1:47">
      <c r="A44">
        <v>11</v>
      </c>
      <c r="B44">
        <v>9.7999155098398685</v>
      </c>
      <c r="C44">
        <v>11</v>
      </c>
      <c r="D44">
        <v>0</v>
      </c>
      <c r="E44">
        <f t="shared" si="11"/>
        <v>1.1224586568073116</v>
      </c>
      <c r="F44">
        <f t="shared" si="12"/>
        <v>0</v>
      </c>
      <c r="J44">
        <f t="shared" si="19"/>
        <v>11</v>
      </c>
      <c r="K44">
        <v>8.7454399546277841</v>
      </c>
      <c r="L44">
        <v>7</v>
      </c>
      <c r="M44">
        <v>1</v>
      </c>
      <c r="N44">
        <f t="shared" si="13"/>
        <v>0.80041713582354912</v>
      </c>
      <c r="O44">
        <f t="shared" si="14"/>
        <v>0.11434530511764987</v>
      </c>
      <c r="R44">
        <v>11</v>
      </c>
      <c r="S44">
        <v>9.2685213550382493</v>
      </c>
      <c r="T44">
        <v>6</v>
      </c>
      <c r="U44">
        <f t="shared" si="15"/>
        <v>0.64735244923813839</v>
      </c>
      <c r="Z44">
        <f t="shared" si="20"/>
        <v>11</v>
      </c>
      <c r="AA44">
        <v>12.484220228304213</v>
      </c>
      <c r="AB44">
        <v>4</v>
      </c>
      <c r="AC44">
        <f t="shared" si="16"/>
        <v>0.3204044727544299</v>
      </c>
      <c r="AH44">
        <v>12</v>
      </c>
      <c r="AI44">
        <v>9.4062985281140215</v>
      </c>
      <c r="AJ44">
        <v>27</v>
      </c>
      <c r="AK44">
        <v>2</v>
      </c>
      <c r="AL44">
        <f t="shared" si="17"/>
        <v>2.8704170848183304</v>
      </c>
      <c r="AM44">
        <f t="shared" si="18"/>
        <v>0.21262348776432075</v>
      </c>
      <c r="AP44">
        <v>11</v>
      </c>
      <c r="AQ44">
        <v>6.2140878654875804</v>
      </c>
      <c r="AR44">
        <v>29</v>
      </c>
      <c r="AS44">
        <v>3</v>
      </c>
      <c r="AT44">
        <f t="shared" si="9"/>
        <v>4.6668152475060882</v>
      </c>
      <c r="AU44">
        <f t="shared" si="10"/>
        <v>0.48277399112131941</v>
      </c>
    </row>
    <row r="45" spans="1:47">
      <c r="A45">
        <v>12</v>
      </c>
      <c r="B45">
        <v>10.398195612701272</v>
      </c>
      <c r="C45">
        <v>17</v>
      </c>
      <c r="D45">
        <v>0</v>
      </c>
      <c r="E45">
        <f t="shared" si="11"/>
        <v>1.6348990376017454</v>
      </c>
      <c r="F45">
        <f t="shared" si="12"/>
        <v>0</v>
      </c>
      <c r="J45">
        <f t="shared" si="19"/>
        <v>12</v>
      </c>
      <c r="K45">
        <v>11.011266957076284</v>
      </c>
      <c r="L45">
        <v>6</v>
      </c>
      <c r="M45">
        <v>1</v>
      </c>
      <c r="N45">
        <f t="shared" si="13"/>
        <v>0.54489642503346614</v>
      </c>
      <c r="O45">
        <f t="shared" si="14"/>
        <v>9.0816070838911023E-2</v>
      </c>
      <c r="R45">
        <v>12</v>
      </c>
      <c r="S45">
        <v>11.776375562285709</v>
      </c>
      <c r="T45">
        <v>2</v>
      </c>
      <c r="U45">
        <f t="shared" si="15"/>
        <v>0.16983154022406316</v>
      </c>
      <c r="Z45">
        <f t="shared" si="20"/>
        <v>12</v>
      </c>
      <c r="AA45">
        <v>20.924785288800468</v>
      </c>
      <c r="AB45">
        <v>3</v>
      </c>
      <c r="AC45">
        <f t="shared" si="16"/>
        <v>0.14337064675190164</v>
      </c>
      <c r="AH45">
        <v>13</v>
      </c>
      <c r="AI45">
        <v>10.714297923802567</v>
      </c>
      <c r="AJ45">
        <v>25</v>
      </c>
      <c r="AK45">
        <v>1</v>
      </c>
      <c r="AL45">
        <f t="shared" si="17"/>
        <v>2.3333306743749156</v>
      </c>
      <c r="AM45">
        <f t="shared" si="18"/>
        <v>9.3333226974996616E-2</v>
      </c>
      <c r="AP45">
        <v>12</v>
      </c>
      <c r="AQ45">
        <v>14.442914525815072</v>
      </c>
      <c r="AR45">
        <v>18</v>
      </c>
      <c r="AS45">
        <v>2</v>
      </c>
      <c r="AT45">
        <f t="shared" si="9"/>
        <v>1.246285849564992</v>
      </c>
      <c r="AU45">
        <f t="shared" si="10"/>
        <v>0.13847620550722134</v>
      </c>
    </row>
    <row r="46" spans="1:47">
      <c r="A46">
        <v>13</v>
      </c>
      <c r="B46">
        <v>11.116863046741198</v>
      </c>
      <c r="C46">
        <v>10</v>
      </c>
      <c r="D46">
        <v>0</v>
      </c>
      <c r="E46">
        <f t="shared" si="11"/>
        <v>0.89953433427709661</v>
      </c>
      <c r="F46">
        <f t="shared" si="12"/>
        <v>0</v>
      </c>
      <c r="J46">
        <f t="shared" si="19"/>
        <v>13</v>
      </c>
      <c r="K46">
        <v>9.5470257148496263</v>
      </c>
      <c r="L46">
        <v>12</v>
      </c>
      <c r="M46">
        <v>3</v>
      </c>
      <c r="N46">
        <f t="shared" si="13"/>
        <v>1.256935967118531</v>
      </c>
      <c r="O46">
        <f t="shared" si="14"/>
        <v>0.31423399177963274</v>
      </c>
      <c r="R46">
        <v>13</v>
      </c>
      <c r="S46">
        <v>6.7479881277903937</v>
      </c>
      <c r="T46">
        <v>4</v>
      </c>
      <c r="U46">
        <f t="shared" si="15"/>
        <v>0.59276927052178841</v>
      </c>
      <c r="Z46">
        <f t="shared" si="20"/>
        <v>13</v>
      </c>
      <c r="AA46">
        <v>17.199727188022482</v>
      </c>
      <c r="AB46">
        <v>17</v>
      </c>
      <c r="AC46">
        <f t="shared" si="16"/>
        <v>0.98838777000128419</v>
      </c>
      <c r="AH46">
        <v>14</v>
      </c>
      <c r="AI46">
        <v>8.6248146646754105</v>
      </c>
      <c r="AJ46">
        <v>25</v>
      </c>
      <c r="AK46">
        <v>4</v>
      </c>
      <c r="AL46">
        <f t="shared" si="17"/>
        <v>2.8986130104792065</v>
      </c>
      <c r="AM46">
        <f t="shared" si="18"/>
        <v>0.46377808167667306</v>
      </c>
      <c r="AP46">
        <v>13</v>
      </c>
      <c r="AQ46">
        <v>9.1988801492355581</v>
      </c>
      <c r="AR46">
        <v>15</v>
      </c>
      <c r="AS46">
        <v>1</v>
      </c>
      <c r="AT46">
        <f t="shared" si="9"/>
        <v>1.630633268033884</v>
      </c>
      <c r="AU46">
        <f t="shared" si="10"/>
        <v>0.10870888453559226</v>
      </c>
    </row>
    <row r="47" spans="1:47">
      <c r="A47">
        <v>14</v>
      </c>
      <c r="B47">
        <v>10.496095464504885</v>
      </c>
      <c r="C47">
        <v>2</v>
      </c>
      <c r="D47">
        <v>0</v>
      </c>
      <c r="E47">
        <f t="shared" si="11"/>
        <v>0.19054704740095871</v>
      </c>
      <c r="F47">
        <f t="shared" si="12"/>
        <v>0</v>
      </c>
      <c r="J47">
        <f t="shared" si="19"/>
        <v>14</v>
      </c>
      <c r="K47">
        <v>10.967155510887952</v>
      </c>
      <c r="L47">
        <v>11</v>
      </c>
      <c r="M47">
        <v>0</v>
      </c>
      <c r="N47">
        <f t="shared" si="13"/>
        <v>1.0029948047221031</v>
      </c>
      <c r="O47">
        <f t="shared" si="14"/>
        <v>0</v>
      </c>
      <c r="R47">
        <v>14</v>
      </c>
      <c r="S47">
        <v>1.3863297293212713</v>
      </c>
      <c r="T47">
        <v>8</v>
      </c>
      <c r="U47">
        <f t="shared" si="15"/>
        <v>5.77063293875743</v>
      </c>
      <c r="Z47">
        <f t="shared" si="20"/>
        <v>14</v>
      </c>
      <c r="AA47">
        <v>12.339923252273499</v>
      </c>
      <c r="AB47">
        <v>5</v>
      </c>
      <c r="AC47">
        <f t="shared" si="16"/>
        <v>0.40518890578017197</v>
      </c>
      <c r="AH47">
        <v>15</v>
      </c>
      <c r="AI47">
        <v>10.68027153212876</v>
      </c>
      <c r="AJ47">
        <v>15</v>
      </c>
      <c r="AK47">
        <v>2</v>
      </c>
      <c r="AL47">
        <f t="shared" si="17"/>
        <v>1.404458674564264</v>
      </c>
      <c r="AM47">
        <f t="shared" si="18"/>
        <v>0.18726115660856854</v>
      </c>
      <c r="AP47">
        <v>14</v>
      </c>
      <c r="AQ47">
        <v>9.5044867299607496</v>
      </c>
      <c r="AR47">
        <v>22</v>
      </c>
      <c r="AS47">
        <v>2</v>
      </c>
      <c r="AT47">
        <f t="shared" si="9"/>
        <v>2.3146962718828323</v>
      </c>
      <c r="AU47">
        <f t="shared" si="10"/>
        <v>0.21042693380753022</v>
      </c>
    </row>
    <row r="48" spans="1:47">
      <c r="A48">
        <v>15</v>
      </c>
      <c r="B48">
        <v>9.3809376930027621</v>
      </c>
      <c r="C48">
        <v>11</v>
      </c>
      <c r="D48">
        <v>1</v>
      </c>
      <c r="E48">
        <f t="shared" si="11"/>
        <v>1.1725906684365781</v>
      </c>
      <c r="F48">
        <f t="shared" si="12"/>
        <v>0.10659915167605255</v>
      </c>
      <c r="J48">
        <f t="shared" si="19"/>
        <v>15</v>
      </c>
      <c r="K48">
        <v>9.8072823962604438</v>
      </c>
      <c r="L48">
        <v>14</v>
      </c>
      <c r="M48">
        <v>3</v>
      </c>
      <c r="N48">
        <f t="shared" si="13"/>
        <v>1.4275106430440156</v>
      </c>
      <c r="O48">
        <f t="shared" si="14"/>
        <v>0.30589513779514621</v>
      </c>
      <c r="R48">
        <v>15</v>
      </c>
      <c r="S48">
        <v>11.109175314270637</v>
      </c>
      <c r="T48">
        <v>6</v>
      </c>
      <c r="U48">
        <f t="shared" si="15"/>
        <v>0.54009409612003456</v>
      </c>
      <c r="Z48">
        <f t="shared" si="20"/>
        <v>15</v>
      </c>
      <c r="AA48">
        <v>12.162947517637331</v>
      </c>
      <c r="AB48">
        <v>6</v>
      </c>
      <c r="AC48">
        <f t="shared" si="16"/>
        <v>0.49330147904522964</v>
      </c>
      <c r="AH48">
        <v>16</v>
      </c>
      <c r="AI48">
        <v>11.409728655844537</v>
      </c>
      <c r="AJ48">
        <v>21</v>
      </c>
      <c r="AK48">
        <v>1</v>
      </c>
      <c r="AL48">
        <f t="shared" si="17"/>
        <v>1.8405345677736979</v>
      </c>
      <c r="AM48">
        <f t="shared" si="18"/>
        <v>8.764450322731894E-2</v>
      </c>
      <c r="AP48">
        <v>15</v>
      </c>
      <c r="AQ48">
        <v>11.415047087068892</v>
      </c>
      <c r="AR48">
        <v>27</v>
      </c>
      <c r="AS48">
        <v>3</v>
      </c>
      <c r="AT48">
        <f t="shared" si="9"/>
        <v>2.3652990473062472</v>
      </c>
      <c r="AU48">
        <f t="shared" si="10"/>
        <v>0.26281100525624967</v>
      </c>
    </row>
    <row r="49" spans="1:47">
      <c r="A49">
        <v>16</v>
      </c>
      <c r="B49">
        <v>11.309896728087308</v>
      </c>
      <c r="C49">
        <v>6</v>
      </c>
      <c r="D49">
        <v>2</v>
      </c>
      <c r="E49">
        <f t="shared" si="11"/>
        <v>0.53050882287010059</v>
      </c>
      <c r="F49">
        <f t="shared" si="12"/>
        <v>0.17683627429003354</v>
      </c>
      <c r="J49">
        <f t="shared" si="19"/>
        <v>16</v>
      </c>
      <c r="K49">
        <v>10.43332449413896</v>
      </c>
      <c r="L49">
        <v>5</v>
      </c>
      <c r="M49">
        <v>1</v>
      </c>
      <c r="N49">
        <f t="shared" si="13"/>
        <v>0.47923363284721066</v>
      </c>
      <c r="O49">
        <f t="shared" si="14"/>
        <v>9.5846726569442126E-2</v>
      </c>
      <c r="R49">
        <v>16</v>
      </c>
      <c r="S49">
        <v>10.915529971632157</v>
      </c>
      <c r="T49">
        <v>9</v>
      </c>
      <c r="U49">
        <f t="shared" si="15"/>
        <v>0.82451333314916131</v>
      </c>
      <c r="Z49">
        <f t="shared" si="20"/>
        <v>16</v>
      </c>
      <c r="AA49">
        <v>12.468476943075288</v>
      </c>
      <c r="AB49">
        <v>3</v>
      </c>
      <c r="AC49">
        <f t="shared" si="16"/>
        <v>0.24060677287983698</v>
      </c>
      <c r="AH49">
        <v>17</v>
      </c>
      <c r="AI49">
        <v>14.562808520337002</v>
      </c>
      <c r="AJ49">
        <v>30</v>
      </c>
      <c r="AK49">
        <v>4</v>
      </c>
      <c r="AL49">
        <f t="shared" si="17"/>
        <v>2.0600421929674431</v>
      </c>
      <c r="AM49">
        <f t="shared" si="18"/>
        <v>0.27467229239565905</v>
      </c>
    </row>
    <row r="50" spans="1:47">
      <c r="A50">
        <v>17</v>
      </c>
      <c r="B50">
        <v>10.397723789368518</v>
      </c>
      <c r="C50">
        <v>8</v>
      </c>
      <c r="D50">
        <v>2</v>
      </c>
      <c r="E50">
        <f t="shared" si="11"/>
        <v>0.76939916486143378</v>
      </c>
      <c r="F50">
        <f t="shared" si="12"/>
        <v>0.19234979121535845</v>
      </c>
      <c r="J50">
        <f t="shared" si="19"/>
        <v>17</v>
      </c>
      <c r="K50">
        <v>10.533766847619136</v>
      </c>
      <c r="L50">
        <v>12</v>
      </c>
      <c r="M50">
        <v>2</v>
      </c>
      <c r="N50">
        <f t="shared" si="13"/>
        <v>1.1391936211985045</v>
      </c>
      <c r="O50">
        <f t="shared" si="14"/>
        <v>0.1898656035330841</v>
      </c>
      <c r="R50">
        <v>17</v>
      </c>
      <c r="S50">
        <v>11.409188165193873</v>
      </c>
      <c r="T50">
        <v>12</v>
      </c>
      <c r="U50">
        <f t="shared" si="15"/>
        <v>1.0517838628175598</v>
      </c>
      <c r="Z50">
        <f t="shared" si="20"/>
        <v>17</v>
      </c>
      <c r="AA50">
        <v>7.3036938036585335</v>
      </c>
      <c r="AB50">
        <v>1</v>
      </c>
      <c r="AC50">
        <f t="shared" si="16"/>
        <v>0.1369170212884725</v>
      </c>
      <c r="AH50">
        <v>18</v>
      </c>
      <c r="AI50">
        <v>10.148644441500549</v>
      </c>
      <c r="AJ50">
        <v>59</v>
      </c>
      <c r="AK50">
        <v>2</v>
      </c>
      <c r="AL50">
        <f t="shared" si="17"/>
        <v>5.8135843008484027</v>
      </c>
      <c r="AM50">
        <f t="shared" si="18"/>
        <v>0.19707065426604756</v>
      </c>
    </row>
    <row r="51" spans="1:47">
      <c r="A51">
        <v>18</v>
      </c>
      <c r="B51">
        <v>18.201137217218051</v>
      </c>
      <c r="C51">
        <v>10</v>
      </c>
      <c r="D51">
        <v>2</v>
      </c>
      <c r="E51">
        <f t="shared" si="11"/>
        <v>0.54941621947337027</v>
      </c>
      <c r="F51">
        <f t="shared" si="12"/>
        <v>0.10988324389467405</v>
      </c>
      <c r="J51">
        <f t="shared" si="19"/>
        <v>18</v>
      </c>
      <c r="K51">
        <v>8.9634176517665409</v>
      </c>
      <c r="L51">
        <v>7</v>
      </c>
      <c r="M51">
        <v>0</v>
      </c>
      <c r="N51">
        <f t="shared" si="13"/>
        <v>0.7809521180372998</v>
      </c>
      <c r="O51">
        <f t="shared" si="14"/>
        <v>0</v>
      </c>
      <c r="R51">
        <v>18</v>
      </c>
      <c r="S51">
        <v>12.742125377816684</v>
      </c>
      <c r="T51">
        <v>19</v>
      </c>
      <c r="U51">
        <f t="shared" si="15"/>
        <v>1.4911170182862836</v>
      </c>
      <c r="Z51">
        <f t="shared" si="20"/>
        <v>18</v>
      </c>
      <c r="AA51">
        <v>15.98750872350036</v>
      </c>
      <c r="AB51">
        <v>8</v>
      </c>
      <c r="AC51">
        <f t="shared" si="16"/>
        <v>0.50039065737869715</v>
      </c>
      <c r="AH51">
        <v>19</v>
      </c>
      <c r="AI51">
        <v>10.442275614060376</v>
      </c>
      <c r="AJ51">
        <v>21</v>
      </c>
      <c r="AK51">
        <v>2</v>
      </c>
      <c r="AL51">
        <f t="shared" si="17"/>
        <v>2.0110559016201215</v>
      </c>
      <c r="AM51">
        <f t="shared" si="18"/>
        <v>0.19152913348763065</v>
      </c>
      <c r="AS51" t="s">
        <v>27</v>
      </c>
      <c r="AT51">
        <f>AVERAGE(AT34:AT48)</f>
        <v>2.1767640735384934</v>
      </c>
      <c r="AU51">
        <f>AVERAGE(AU34:AU48)</f>
        <v>0.23401795725512645</v>
      </c>
    </row>
    <row r="52" spans="1:47">
      <c r="A52">
        <v>19</v>
      </c>
      <c r="B52">
        <v>14.992383399579934</v>
      </c>
      <c r="C52">
        <v>8</v>
      </c>
      <c r="D52">
        <v>3</v>
      </c>
      <c r="E52">
        <f t="shared" si="11"/>
        <v>0.53360428337392629</v>
      </c>
      <c r="F52">
        <f t="shared" si="12"/>
        <v>0.20010160626522239</v>
      </c>
      <c r="J52">
        <f t="shared" si="19"/>
        <v>19</v>
      </c>
      <c r="K52">
        <v>11.357396356559896</v>
      </c>
      <c r="L52">
        <v>5</v>
      </c>
      <c r="M52">
        <v>0</v>
      </c>
      <c r="N52">
        <f t="shared" si="13"/>
        <v>0.44024174582161696</v>
      </c>
      <c r="O52">
        <f t="shared" si="14"/>
        <v>0</v>
      </c>
      <c r="R52">
        <v>19</v>
      </c>
      <c r="S52">
        <v>10.260361758690573</v>
      </c>
      <c r="T52">
        <v>11</v>
      </c>
      <c r="U52">
        <f t="shared" si="15"/>
        <v>1.0720869554801955</v>
      </c>
      <c r="Z52">
        <f t="shared" si="20"/>
        <v>19</v>
      </c>
      <c r="AA52">
        <v>21.112316206840021</v>
      </c>
      <c r="AB52">
        <v>7</v>
      </c>
      <c r="AC52">
        <f t="shared" si="16"/>
        <v>0.33156002076797819</v>
      </c>
      <c r="AH52">
        <v>20</v>
      </c>
      <c r="AI52">
        <v>13.589152291441877</v>
      </c>
      <c r="AJ52">
        <v>34</v>
      </c>
      <c r="AK52">
        <v>2</v>
      </c>
      <c r="AL52">
        <f t="shared" si="17"/>
        <v>2.5019956558594449</v>
      </c>
      <c r="AM52">
        <f t="shared" si="18"/>
        <v>0.14717621505055559</v>
      </c>
      <c r="AS52" t="s">
        <v>6</v>
      </c>
      <c r="AT52">
        <v>15</v>
      </c>
      <c r="AU52">
        <v>15</v>
      </c>
    </row>
    <row r="53" spans="1:47">
      <c r="A53">
        <v>20</v>
      </c>
      <c r="B53">
        <v>10.142370925971894</v>
      </c>
      <c r="C53">
        <v>8</v>
      </c>
      <c r="D53">
        <v>1</v>
      </c>
      <c r="E53">
        <f t="shared" si="11"/>
        <v>0.78877020554574118</v>
      </c>
      <c r="F53">
        <f t="shared" si="12"/>
        <v>9.8596275693217647E-2</v>
      </c>
      <c r="J53">
        <f t="shared" si="19"/>
        <v>20</v>
      </c>
      <c r="K53">
        <v>10.54785665431608</v>
      </c>
      <c r="L53">
        <v>2</v>
      </c>
      <c r="M53">
        <v>0</v>
      </c>
      <c r="N53">
        <f t="shared" si="13"/>
        <v>0.18961198142388669</v>
      </c>
      <c r="O53">
        <f t="shared" si="14"/>
        <v>0</v>
      </c>
      <c r="R53">
        <v>20</v>
      </c>
      <c r="S53">
        <v>12.787700223261412</v>
      </c>
      <c r="T53">
        <v>15</v>
      </c>
      <c r="U53">
        <f t="shared" si="15"/>
        <v>1.1730021613045256</v>
      </c>
      <c r="Z53">
        <f t="shared" si="20"/>
        <v>20</v>
      </c>
      <c r="AA53">
        <v>21.466671472662</v>
      </c>
      <c r="AB53">
        <v>7</v>
      </c>
      <c r="AC53">
        <f t="shared" si="16"/>
        <v>0.32608688351683041</v>
      </c>
      <c r="AS53" t="s">
        <v>5</v>
      </c>
      <c r="AT53">
        <f>STDEV(AT34:AT48)</f>
        <v>0.91802126764189229</v>
      </c>
      <c r="AU53">
        <f>STDEV(AU34:AU48)</f>
        <v>0.11881940068453482</v>
      </c>
    </row>
    <row r="54" spans="1:47">
      <c r="AS54" t="s">
        <v>7</v>
      </c>
      <c r="AT54">
        <f>AT53/(SQRT(AT52))</f>
        <v>0.23703207206941804</v>
      </c>
      <c r="AU54">
        <f>AU53/(SQRT(AU52))</f>
        <v>3.0679037337169968E-2</v>
      </c>
    </row>
    <row r="56" spans="1:47">
      <c r="D56" t="s">
        <v>27</v>
      </c>
      <c r="E56">
        <f>AVERAGE(E34:E53)</f>
        <v>0.87343220002926691</v>
      </c>
      <c r="F56">
        <f>AVERAGE(F34:F53)</f>
        <v>9.5725549481177147E-2</v>
      </c>
      <c r="M56" t="s">
        <v>27</v>
      </c>
      <c r="N56">
        <f>AVERAGE(N34:N53)</f>
        <v>0.76641398717005305</v>
      </c>
      <c r="O56">
        <f>AVERAGE(O34:O53)</f>
        <v>7.9951571816854777E-2</v>
      </c>
      <c r="T56" t="s">
        <v>27</v>
      </c>
      <c r="U56">
        <f>AVERAGE(U34:U53)</f>
        <v>0.98614075645693755</v>
      </c>
      <c r="AB56" t="s">
        <v>27</v>
      </c>
      <c r="AC56">
        <f>AVERAGE(AC34:AC53)</f>
        <v>0.36985407629567774</v>
      </c>
      <c r="AK56" t="s">
        <v>27</v>
      </c>
      <c r="AL56">
        <f>AVERAGE(AL34:AL52)</f>
        <v>2.44048664368797</v>
      </c>
      <c r="AM56">
        <f>AVERAGE(AM34:AM52)</f>
        <v>0.18203065168537211</v>
      </c>
    </row>
    <row r="57" spans="1:47">
      <c r="D57" t="s">
        <v>6</v>
      </c>
      <c r="E57">
        <v>20</v>
      </c>
      <c r="F57">
        <v>20</v>
      </c>
      <c r="M57" t="s">
        <v>6</v>
      </c>
      <c r="N57">
        <v>20</v>
      </c>
      <c r="O57">
        <v>20</v>
      </c>
      <c r="T57" t="s">
        <v>6</v>
      </c>
      <c r="U57">
        <v>20</v>
      </c>
      <c r="AB57" t="s">
        <v>6</v>
      </c>
      <c r="AC57">
        <v>20</v>
      </c>
      <c r="AK57" t="s">
        <v>6</v>
      </c>
      <c r="AL57">
        <v>19</v>
      </c>
      <c r="AM57">
        <v>19</v>
      </c>
    </row>
    <row r="58" spans="1:47">
      <c r="D58" t="s">
        <v>5</v>
      </c>
      <c r="E58">
        <f>STDEV(E34:E53)</f>
        <v>0.35296607042305811</v>
      </c>
      <c r="F58">
        <f>STDEV(F34:F53)</f>
        <v>8.0544025803678185E-2</v>
      </c>
      <c r="M58" t="s">
        <v>5</v>
      </c>
      <c r="N58">
        <f>STDEV(N34:N53)</f>
        <v>0.38712139924556849</v>
      </c>
      <c r="O58">
        <f>STDEV(O34:O53)</f>
        <v>0.10669392905430392</v>
      </c>
      <c r="T58" t="s">
        <v>5</v>
      </c>
      <c r="U58">
        <f>STDEV(U34:U53)</f>
        <v>1.1897309410749533</v>
      </c>
      <c r="AB58" t="s">
        <v>5</v>
      </c>
      <c r="AC58">
        <f>STDEV(AC34:AC53)</f>
        <v>0.26513827621364777</v>
      </c>
      <c r="AK58" t="s">
        <v>5</v>
      </c>
      <c r="AL58">
        <f>STDEV(AL34:AL52)</f>
        <v>1.1918178314606656</v>
      </c>
      <c r="AM58">
        <f>STDEV(AM34:AM52)</f>
        <v>0.12928830182506593</v>
      </c>
    </row>
    <row r="59" spans="1:47">
      <c r="D59" t="s">
        <v>7</v>
      </c>
      <c r="E59">
        <f>E58/(SQRT(E57))</f>
        <v>7.8925612721693586E-2</v>
      </c>
      <c r="F59">
        <f>F58/(SQRT(F57))</f>
        <v>1.8010191687852155E-2</v>
      </c>
      <c r="M59" t="s">
        <v>7</v>
      </c>
      <c r="N59">
        <f>N58/(SQRT(N57))</f>
        <v>8.6562976425792693E-2</v>
      </c>
      <c r="O59">
        <f>O58/(SQRT(O57))</f>
        <v>2.3857487815196341E-2</v>
      </c>
      <c r="T59" t="s">
        <v>7</v>
      </c>
      <c r="U59">
        <f>U58/(SQRT(U57))</f>
        <v>0.2660319259178392</v>
      </c>
      <c r="AB59" t="s">
        <v>7</v>
      </c>
      <c r="AC59">
        <f>AC58/(SQRT(AC57))</f>
        <v>5.9286720905083197E-2</v>
      </c>
      <c r="AK59" t="s">
        <v>7</v>
      </c>
      <c r="AL59">
        <f>AL58/(SQRT(AL57))</f>
        <v>0.27342176244457006</v>
      </c>
      <c r="AM59">
        <f>AM58/(SQRT(AM57))</f>
        <v>2.9660770644076188E-2</v>
      </c>
    </row>
    <row r="61" spans="1:47">
      <c r="A61" s="5" t="s">
        <v>106</v>
      </c>
      <c r="J61" s="5" t="s">
        <v>111</v>
      </c>
    </row>
    <row r="62" spans="1:47">
      <c r="A62" t="s">
        <v>99</v>
      </c>
      <c r="B62" t="s">
        <v>93</v>
      </c>
      <c r="C62" t="s">
        <v>107</v>
      </c>
      <c r="D62" t="s">
        <v>108</v>
      </c>
      <c r="E62" t="s">
        <v>96</v>
      </c>
      <c r="F62" t="s">
        <v>97</v>
      </c>
      <c r="J62" t="s">
        <v>99</v>
      </c>
      <c r="K62" t="s">
        <v>69</v>
      </c>
      <c r="L62" t="s">
        <v>70</v>
      </c>
      <c r="M62" t="s">
        <v>71</v>
      </c>
      <c r="N62" t="s">
        <v>96</v>
      </c>
      <c r="O62" t="s">
        <v>97</v>
      </c>
      <c r="Z62" s="5" t="s">
        <v>116</v>
      </c>
      <c r="AH62" s="5" t="s">
        <v>120</v>
      </c>
      <c r="AP62" s="5" t="s">
        <v>120</v>
      </c>
    </row>
    <row r="63" spans="1:47">
      <c r="A63">
        <v>1290</v>
      </c>
      <c r="B63">
        <v>10.612178192096131</v>
      </c>
      <c r="C63">
        <v>19</v>
      </c>
      <c r="D63">
        <v>0</v>
      </c>
      <c r="E63">
        <v>1.7903958693561191</v>
      </c>
      <c r="F63">
        <v>0</v>
      </c>
      <c r="J63">
        <v>1</v>
      </c>
      <c r="K63">
        <v>10.594773805985666</v>
      </c>
      <c r="L63">
        <v>15</v>
      </c>
      <c r="M63">
        <v>4</v>
      </c>
      <c r="N63">
        <f>L63/K63</f>
        <v>1.4157923778915922</v>
      </c>
      <c r="O63">
        <f>M63/K63</f>
        <v>0.37754463410442457</v>
      </c>
      <c r="Z63" t="s">
        <v>99</v>
      </c>
      <c r="AA63" t="s">
        <v>69</v>
      </c>
      <c r="AB63" t="s">
        <v>70</v>
      </c>
      <c r="AC63" t="s">
        <v>41</v>
      </c>
      <c r="AH63" t="s">
        <v>100</v>
      </c>
      <c r="AI63" t="s">
        <v>69</v>
      </c>
      <c r="AJ63" t="s">
        <v>70</v>
      </c>
      <c r="AK63" t="s">
        <v>71</v>
      </c>
      <c r="AL63" t="s">
        <v>41</v>
      </c>
      <c r="AM63" t="s">
        <v>72</v>
      </c>
      <c r="AP63" t="s">
        <v>100</v>
      </c>
      <c r="AQ63" t="s">
        <v>69</v>
      </c>
      <c r="AR63" t="s">
        <v>70</v>
      </c>
      <c r="AS63" t="s">
        <v>71</v>
      </c>
      <c r="AT63" t="s">
        <v>41</v>
      </c>
      <c r="AU63" t="s">
        <v>72</v>
      </c>
    </row>
    <row r="64" spans="1:47">
      <c r="A64">
        <v>302</v>
      </c>
      <c r="B64">
        <v>11.768157637047521</v>
      </c>
      <c r="C64">
        <v>20</v>
      </c>
      <c r="D64">
        <v>3</v>
      </c>
      <c r="E64">
        <v>1.6995013677449125</v>
      </c>
      <c r="F64">
        <v>0.25492520516173689</v>
      </c>
      <c r="J64">
        <f>J63+1</f>
        <v>2</v>
      </c>
      <c r="K64">
        <v>11.035100362026618</v>
      </c>
      <c r="L64">
        <v>14</v>
      </c>
      <c r="M64">
        <v>3</v>
      </c>
      <c r="N64">
        <f t="shared" ref="N64:N82" si="21">L64/K64</f>
        <v>1.2686789916452443</v>
      </c>
      <c r="O64">
        <f t="shared" ref="O64:O82" si="22">M64/K64</f>
        <v>0.27185978392398091</v>
      </c>
      <c r="Z64" s="6">
        <v>24</v>
      </c>
      <c r="AA64" s="6">
        <v>9</v>
      </c>
      <c r="AB64" s="6">
        <v>16</v>
      </c>
      <c r="AC64">
        <f>AB64/AA64</f>
        <v>1.7777777777777777</v>
      </c>
      <c r="AH64">
        <v>1</v>
      </c>
      <c r="AI64">
        <v>9.7693864699887882</v>
      </c>
      <c r="AJ64">
        <v>9</v>
      </c>
      <c r="AK64">
        <v>2</v>
      </c>
      <c r="AL64">
        <f>AJ64/AI64</f>
        <v>0.92124515983144728</v>
      </c>
      <c r="AM64">
        <f>AK64/AI64</f>
        <v>0.20472114662921051</v>
      </c>
      <c r="AP64">
        <v>1</v>
      </c>
      <c r="AQ64">
        <v>9.5079002939660651</v>
      </c>
      <c r="AR64">
        <v>2</v>
      </c>
      <c r="AS64">
        <v>8</v>
      </c>
      <c r="AT64">
        <f>AR64/AQ64</f>
        <v>0.21035138549667445</v>
      </c>
      <c r="AU64">
        <f>AS64/AQ64</f>
        <v>0.84140554198669781</v>
      </c>
    </row>
    <row r="65" spans="1:47">
      <c r="A65">
        <v>1378</v>
      </c>
      <c r="B65">
        <v>14.075450232585821</v>
      </c>
      <c r="C65">
        <v>24</v>
      </c>
      <c r="D65">
        <v>3</v>
      </c>
      <c r="E65">
        <v>1.7050964341046819</v>
      </c>
      <c r="F65">
        <v>0.21313705426308524</v>
      </c>
      <c r="J65">
        <f t="shared" ref="J65:J82" si="23">J64+1</f>
        <v>3</v>
      </c>
      <c r="K65">
        <v>13.420510273458309</v>
      </c>
      <c r="L65">
        <v>12</v>
      </c>
      <c r="M65">
        <v>3</v>
      </c>
      <c r="N65">
        <f t="shared" si="21"/>
        <v>0.89415378070477347</v>
      </c>
      <c r="O65">
        <f t="shared" si="22"/>
        <v>0.22353844517619337</v>
      </c>
      <c r="Z65" s="6">
        <v>26</v>
      </c>
      <c r="AA65" s="6">
        <v>14</v>
      </c>
      <c r="AB65" s="6">
        <v>24</v>
      </c>
      <c r="AC65">
        <f t="shared" ref="AC65:AC77" si="24">AB65/AA65</f>
        <v>1.7142857142857142</v>
      </c>
      <c r="AH65">
        <v>2</v>
      </c>
      <c r="AI65">
        <v>10.825631251802362</v>
      </c>
      <c r="AJ65">
        <v>7</v>
      </c>
      <c r="AK65">
        <v>2</v>
      </c>
      <c r="AL65">
        <f t="shared" ref="AL65:AL83" si="25">AJ65/AI65</f>
        <v>0.64661356342010712</v>
      </c>
      <c r="AM65">
        <f t="shared" ref="AM65:AM83" si="26">AK65/AI65</f>
        <v>0.18474673240574488</v>
      </c>
      <c r="AP65">
        <v>2</v>
      </c>
      <c r="AQ65">
        <v>11.05723238428134</v>
      </c>
      <c r="AR65">
        <v>2</v>
      </c>
      <c r="AS65">
        <v>11</v>
      </c>
      <c r="AT65">
        <f t="shared" ref="AT65:AT83" si="27">AR65/AQ65</f>
        <v>0.18087708845145964</v>
      </c>
      <c r="AU65">
        <f t="shared" ref="AU65:AU83" si="28">AS65/AQ65</f>
        <v>0.99482398648302806</v>
      </c>
    </row>
    <row r="66" spans="1:47">
      <c r="A66">
        <v>650</v>
      </c>
      <c r="B66">
        <v>16.202241386203326</v>
      </c>
      <c r="C66">
        <v>16</v>
      </c>
      <c r="D66">
        <v>4</v>
      </c>
      <c r="E66">
        <v>0.98751769083161911</v>
      </c>
      <c r="F66">
        <v>0.24687942270790478</v>
      </c>
      <c r="J66">
        <f t="shared" si="23"/>
        <v>4</v>
      </c>
      <c r="K66">
        <v>14.011143565034226</v>
      </c>
      <c r="L66">
        <v>9</v>
      </c>
      <c r="M66">
        <v>3</v>
      </c>
      <c r="N66">
        <f t="shared" si="21"/>
        <v>0.64234585551318735</v>
      </c>
      <c r="O66">
        <f t="shared" si="22"/>
        <v>0.21411528517106246</v>
      </c>
      <c r="Z66" s="6">
        <v>60</v>
      </c>
      <c r="AA66" s="6">
        <v>11</v>
      </c>
      <c r="AB66" s="6">
        <v>22</v>
      </c>
      <c r="AC66">
        <f t="shared" si="24"/>
        <v>2</v>
      </c>
      <c r="AH66">
        <v>3</v>
      </c>
      <c r="AI66">
        <v>9.1284988908363243</v>
      </c>
      <c r="AJ66">
        <v>9</v>
      </c>
      <c r="AK66">
        <v>2</v>
      </c>
      <c r="AL66">
        <f t="shared" si="25"/>
        <v>0.98592332733201971</v>
      </c>
      <c r="AM66">
        <f t="shared" si="26"/>
        <v>0.21909407274044881</v>
      </c>
      <c r="AP66">
        <v>3</v>
      </c>
      <c r="AQ66">
        <v>10.390826916083242</v>
      </c>
      <c r="AR66">
        <v>5</v>
      </c>
      <c r="AS66">
        <v>3</v>
      </c>
      <c r="AT66">
        <f t="shared" si="27"/>
        <v>0.4811936567108866</v>
      </c>
      <c r="AU66">
        <f t="shared" si="28"/>
        <v>0.28871619402653198</v>
      </c>
    </row>
    <row r="67" spans="1:47">
      <c r="A67">
        <v>412</v>
      </c>
      <c r="B67">
        <v>11.508569711897302</v>
      </c>
      <c r="C67">
        <v>19</v>
      </c>
      <c r="D67">
        <v>1</v>
      </c>
      <c r="E67">
        <v>1.6509436424891466</v>
      </c>
      <c r="F67">
        <v>8.6891770657323508E-2</v>
      </c>
      <c r="J67">
        <f t="shared" si="23"/>
        <v>5</v>
      </c>
      <c r="K67">
        <v>13.823341419497677</v>
      </c>
      <c r="L67">
        <v>18</v>
      </c>
      <c r="M67">
        <v>4</v>
      </c>
      <c r="N67">
        <f t="shared" si="21"/>
        <v>1.3021453680230448</v>
      </c>
      <c r="O67">
        <f t="shared" si="22"/>
        <v>0.28936563733845438</v>
      </c>
      <c r="Z67" s="6">
        <v>70</v>
      </c>
      <c r="AA67" s="6">
        <v>13</v>
      </c>
      <c r="AB67" s="6">
        <v>27</v>
      </c>
      <c r="AC67">
        <f t="shared" si="24"/>
        <v>2.0769230769230771</v>
      </c>
      <c r="AH67">
        <v>4</v>
      </c>
      <c r="AI67">
        <v>10.582755217805994</v>
      </c>
      <c r="AJ67">
        <v>9</v>
      </c>
      <c r="AK67">
        <v>2</v>
      </c>
      <c r="AL67">
        <f t="shared" si="25"/>
        <v>0.8504401561567887</v>
      </c>
      <c r="AM67">
        <f t="shared" si="26"/>
        <v>0.18898670136817527</v>
      </c>
      <c r="AP67">
        <v>4</v>
      </c>
      <c r="AQ67">
        <v>11.007326287523233</v>
      </c>
      <c r="AR67">
        <v>2</v>
      </c>
      <c r="AS67">
        <v>3</v>
      </c>
      <c r="AT67">
        <f t="shared" si="27"/>
        <v>0.18169716675583544</v>
      </c>
      <c r="AU67">
        <f t="shared" si="28"/>
        <v>0.27254575013375321</v>
      </c>
    </row>
    <row r="68" spans="1:47">
      <c r="A68">
        <v>405</v>
      </c>
      <c r="B68">
        <v>15.883857661135069</v>
      </c>
      <c r="C68">
        <v>18</v>
      </c>
      <c r="D68">
        <v>1</v>
      </c>
      <c r="E68">
        <v>1.1332259696611831</v>
      </c>
      <c r="F68">
        <v>6.2956998314510168E-2</v>
      </c>
      <c r="J68">
        <f t="shared" si="23"/>
        <v>6</v>
      </c>
      <c r="K68">
        <v>12.054896432570461</v>
      </c>
      <c r="L68">
        <v>10</v>
      </c>
      <c r="M68">
        <v>2</v>
      </c>
      <c r="N68">
        <f t="shared" si="21"/>
        <v>0.82953844157313128</v>
      </c>
      <c r="O68">
        <f t="shared" si="22"/>
        <v>0.16590768831462627</v>
      </c>
      <c r="Z68" s="6">
        <v>14</v>
      </c>
      <c r="AA68" s="6">
        <v>20</v>
      </c>
      <c r="AB68" s="6">
        <v>44</v>
      </c>
      <c r="AC68">
        <f t="shared" si="24"/>
        <v>2.2000000000000002</v>
      </c>
      <c r="AH68">
        <v>5</v>
      </c>
      <c r="AI68">
        <v>10.201745144826939</v>
      </c>
      <c r="AJ68">
        <v>10</v>
      </c>
      <c r="AK68">
        <v>2</v>
      </c>
      <c r="AL68">
        <f t="shared" si="25"/>
        <v>0.98022444768391037</v>
      </c>
      <c r="AM68">
        <f t="shared" si="26"/>
        <v>0.19604488953678206</v>
      </c>
      <c r="AP68">
        <v>5</v>
      </c>
      <c r="AQ68">
        <v>10.666294201830363</v>
      </c>
      <c r="AR68">
        <v>5</v>
      </c>
      <c r="AS68">
        <v>11</v>
      </c>
      <c r="AT68">
        <f t="shared" si="27"/>
        <v>0.46876636865519683</v>
      </c>
      <c r="AU68">
        <f t="shared" si="28"/>
        <v>1.031286011041433</v>
      </c>
    </row>
    <row r="69" spans="1:47">
      <c r="A69">
        <v>1528</v>
      </c>
      <c r="B69">
        <v>9.6670228140829408</v>
      </c>
      <c r="C69">
        <v>20</v>
      </c>
      <c r="D69">
        <v>1</v>
      </c>
      <c r="E69">
        <v>2.0688892934920928</v>
      </c>
      <c r="F69">
        <v>0.10344446467460465</v>
      </c>
      <c r="J69">
        <f t="shared" si="23"/>
        <v>7</v>
      </c>
      <c r="K69">
        <v>10.29022137759922</v>
      </c>
      <c r="L69">
        <v>18</v>
      </c>
      <c r="M69">
        <v>3</v>
      </c>
      <c r="N69">
        <f t="shared" si="21"/>
        <v>1.7492335042649514</v>
      </c>
      <c r="O69">
        <f t="shared" si="22"/>
        <v>0.29153891737749188</v>
      </c>
      <c r="Z69" s="6">
        <v>48</v>
      </c>
      <c r="AA69" s="6">
        <v>12</v>
      </c>
      <c r="AB69" s="6">
        <v>19</v>
      </c>
      <c r="AC69">
        <f t="shared" si="24"/>
        <v>1.5833333333333333</v>
      </c>
      <c r="AH69">
        <v>6</v>
      </c>
      <c r="AI69">
        <v>10.672589189133067</v>
      </c>
      <c r="AJ69">
        <v>6</v>
      </c>
      <c r="AK69">
        <v>0</v>
      </c>
      <c r="AL69">
        <f t="shared" si="25"/>
        <v>0.56218785279482675</v>
      </c>
      <c r="AM69">
        <f t="shared" si="26"/>
        <v>0</v>
      </c>
      <c r="AP69">
        <v>6</v>
      </c>
      <c r="AQ69">
        <v>13.120884878696254</v>
      </c>
      <c r="AR69">
        <v>4</v>
      </c>
      <c r="AS69">
        <v>8</v>
      </c>
      <c r="AT69">
        <f t="shared" si="27"/>
        <v>0.30485748766034876</v>
      </c>
      <c r="AU69">
        <f t="shared" si="28"/>
        <v>0.60971497532069752</v>
      </c>
    </row>
    <row r="70" spans="1:47">
      <c r="A70">
        <v>1281</v>
      </c>
      <c r="B70">
        <v>11.024142012329133</v>
      </c>
      <c r="C70">
        <v>21</v>
      </c>
      <c r="D70">
        <v>7</v>
      </c>
      <c r="E70">
        <v>1.9049101487003806</v>
      </c>
      <c r="F70">
        <v>0.63497004956679348</v>
      </c>
      <c r="J70">
        <f t="shared" si="23"/>
        <v>8</v>
      </c>
      <c r="K70">
        <v>13.997304883440954</v>
      </c>
      <c r="L70">
        <v>10</v>
      </c>
      <c r="M70">
        <v>5</v>
      </c>
      <c r="N70">
        <f t="shared" si="21"/>
        <v>0.71442324670874091</v>
      </c>
      <c r="O70">
        <f t="shared" si="22"/>
        <v>0.35721162335437046</v>
      </c>
      <c r="Z70" s="6">
        <v>5</v>
      </c>
      <c r="AA70" s="6">
        <v>8</v>
      </c>
      <c r="AB70" s="6">
        <v>14</v>
      </c>
      <c r="AC70">
        <f t="shared" si="24"/>
        <v>1.75</v>
      </c>
      <c r="AH70">
        <v>7</v>
      </c>
      <c r="AI70">
        <v>10.57603801052171</v>
      </c>
      <c r="AJ70">
        <v>21</v>
      </c>
      <c r="AK70">
        <v>5</v>
      </c>
      <c r="AL70">
        <f t="shared" si="25"/>
        <v>1.9856207002194843</v>
      </c>
      <c r="AM70">
        <f t="shared" si="26"/>
        <v>0.4727668333855915</v>
      </c>
      <c r="AP70">
        <v>7</v>
      </c>
      <c r="AQ70">
        <v>12.580586472815963</v>
      </c>
      <c r="AR70">
        <v>2</v>
      </c>
      <c r="AS70">
        <v>9</v>
      </c>
      <c r="AT70">
        <f t="shared" si="27"/>
        <v>0.15897510059022965</v>
      </c>
      <c r="AU70">
        <f t="shared" si="28"/>
        <v>0.71538795265603339</v>
      </c>
    </row>
    <row r="71" spans="1:47">
      <c r="A71">
        <v>1149</v>
      </c>
      <c r="B71">
        <v>9.4984464959907839</v>
      </c>
      <c r="C71">
        <v>20</v>
      </c>
      <c r="D71">
        <v>1</v>
      </c>
      <c r="E71">
        <v>2.1056074810172207</v>
      </c>
      <c r="F71">
        <v>0.10528037405086103</v>
      </c>
      <c r="J71">
        <f t="shared" si="23"/>
        <v>9</v>
      </c>
      <c r="K71">
        <v>9.9086039379924742</v>
      </c>
      <c r="L71">
        <v>10</v>
      </c>
      <c r="M71">
        <v>4</v>
      </c>
      <c r="N71">
        <f t="shared" si="21"/>
        <v>1.0092239090975357</v>
      </c>
      <c r="O71">
        <f t="shared" si="22"/>
        <v>0.40368956363901426</v>
      </c>
      <c r="Z71" s="6">
        <v>19</v>
      </c>
      <c r="AA71" s="6">
        <v>11</v>
      </c>
      <c r="AB71" s="6">
        <v>23</v>
      </c>
      <c r="AC71">
        <f t="shared" si="24"/>
        <v>2.0909090909090908</v>
      </c>
      <c r="AH71">
        <v>8</v>
      </c>
      <c r="AI71">
        <v>10.130902625136617</v>
      </c>
      <c r="AJ71">
        <v>17</v>
      </c>
      <c r="AK71">
        <v>0</v>
      </c>
      <c r="AL71">
        <f t="shared" si="25"/>
        <v>1.678034093212968</v>
      </c>
      <c r="AM71">
        <f t="shared" si="26"/>
        <v>0</v>
      </c>
      <c r="AP71">
        <v>8</v>
      </c>
      <c r="AQ71">
        <v>8.9782693209771782</v>
      </c>
      <c r="AR71">
        <v>5</v>
      </c>
      <c r="AS71">
        <v>4</v>
      </c>
      <c r="AT71">
        <f t="shared" si="27"/>
        <v>0.55690020217123637</v>
      </c>
      <c r="AU71">
        <f t="shared" si="28"/>
        <v>0.44552016173698911</v>
      </c>
    </row>
    <row r="72" spans="1:47">
      <c r="A72">
        <v>840</v>
      </c>
      <c r="B72">
        <v>15.892860952226318</v>
      </c>
      <c r="C72">
        <v>14</v>
      </c>
      <c r="D72">
        <v>2</v>
      </c>
      <c r="E72">
        <v>0.88089866526132532</v>
      </c>
      <c r="F72">
        <v>0.12584266646590361</v>
      </c>
      <c r="J72">
        <f t="shared" si="23"/>
        <v>10</v>
      </c>
      <c r="K72">
        <v>17.470698669486577</v>
      </c>
      <c r="L72">
        <v>12</v>
      </c>
      <c r="M72">
        <v>5</v>
      </c>
      <c r="N72">
        <f t="shared" si="21"/>
        <v>0.68686434509677519</v>
      </c>
      <c r="O72">
        <f t="shared" si="22"/>
        <v>0.28619347712365634</v>
      </c>
      <c r="Z72" s="6">
        <v>78</v>
      </c>
      <c r="AA72" s="6">
        <v>10</v>
      </c>
      <c r="AB72" s="6">
        <v>15</v>
      </c>
      <c r="AC72">
        <f t="shared" si="24"/>
        <v>1.5</v>
      </c>
      <c r="AH72">
        <v>9</v>
      </c>
      <c r="AI72">
        <v>10.665072901766777</v>
      </c>
      <c r="AJ72">
        <v>9</v>
      </c>
      <c r="AK72">
        <v>2</v>
      </c>
      <c r="AL72">
        <f t="shared" si="25"/>
        <v>0.84387608813335524</v>
      </c>
      <c r="AM72">
        <f t="shared" si="26"/>
        <v>0.18752801958519005</v>
      </c>
      <c r="AP72">
        <v>9</v>
      </c>
      <c r="AQ72">
        <v>11.483944270153874</v>
      </c>
      <c r="AR72">
        <v>4</v>
      </c>
      <c r="AS72">
        <v>12</v>
      </c>
      <c r="AT72">
        <f t="shared" si="27"/>
        <v>0.34831238343743753</v>
      </c>
      <c r="AU72">
        <f t="shared" si="28"/>
        <v>1.0449371503123126</v>
      </c>
    </row>
    <row r="73" spans="1:47">
      <c r="A73">
        <v>788</v>
      </c>
      <c r="B73">
        <v>15.346530139077053</v>
      </c>
      <c r="C73">
        <v>22</v>
      </c>
      <c r="D73">
        <v>2</v>
      </c>
      <c r="E73">
        <v>1.4335488087943173</v>
      </c>
      <c r="F73">
        <v>0.13032261898130157</v>
      </c>
      <c r="J73">
        <f t="shared" si="23"/>
        <v>11</v>
      </c>
      <c r="K73">
        <v>12.687851197109778</v>
      </c>
      <c r="L73">
        <v>9</v>
      </c>
      <c r="M73">
        <v>4</v>
      </c>
      <c r="N73">
        <f t="shared" si="21"/>
        <v>0.70933997098343571</v>
      </c>
      <c r="O73">
        <f t="shared" si="22"/>
        <v>0.31526220932597143</v>
      </c>
      <c r="Z73" s="6">
        <v>46</v>
      </c>
      <c r="AA73" s="6">
        <v>9</v>
      </c>
      <c r="AB73" s="6">
        <v>17</v>
      </c>
      <c r="AC73">
        <f t="shared" si="24"/>
        <v>1.8888888888888888</v>
      </c>
      <c r="AH73">
        <v>10</v>
      </c>
      <c r="AI73">
        <v>10.685141084702625</v>
      </c>
      <c r="AJ73">
        <v>3</v>
      </c>
      <c r="AK73">
        <v>3</v>
      </c>
      <c r="AL73">
        <f t="shared" si="25"/>
        <v>0.28076372377477993</v>
      </c>
      <c r="AM73">
        <f t="shared" si="26"/>
        <v>0.28076372377477993</v>
      </c>
      <c r="AP73">
        <v>10</v>
      </c>
      <c r="AQ73">
        <v>11.527356158287121</v>
      </c>
      <c r="AR73">
        <v>4</v>
      </c>
      <c r="AS73">
        <v>4</v>
      </c>
      <c r="AT73">
        <f t="shared" si="27"/>
        <v>0.3470006430853933</v>
      </c>
      <c r="AU73">
        <f t="shared" si="28"/>
        <v>0.3470006430853933</v>
      </c>
    </row>
    <row r="74" spans="1:47">
      <c r="A74">
        <v>392</v>
      </c>
      <c r="B74">
        <v>11.716782658221479</v>
      </c>
      <c r="C74">
        <v>33</v>
      </c>
      <c r="D74">
        <v>2</v>
      </c>
      <c r="E74">
        <v>2.8164728289847067</v>
      </c>
      <c r="F74">
        <v>0.1706953229687701</v>
      </c>
      <c r="J74">
        <f t="shared" si="23"/>
        <v>12</v>
      </c>
      <c r="K74">
        <v>10.694963300544794</v>
      </c>
      <c r="L74">
        <v>12</v>
      </c>
      <c r="M74">
        <v>2</v>
      </c>
      <c r="N74">
        <f t="shared" si="21"/>
        <v>1.122023485521332</v>
      </c>
      <c r="O74">
        <f t="shared" si="22"/>
        <v>0.18700391425355536</v>
      </c>
      <c r="Z74" s="6">
        <v>16</v>
      </c>
      <c r="AA74" s="6">
        <v>15</v>
      </c>
      <c r="AB74" s="6">
        <v>27</v>
      </c>
      <c r="AC74">
        <f t="shared" si="24"/>
        <v>1.8</v>
      </c>
      <c r="AH74">
        <v>11</v>
      </c>
      <c r="AI74">
        <v>8.6939399583848065</v>
      </c>
      <c r="AJ74">
        <v>6</v>
      </c>
      <c r="AK74">
        <v>2</v>
      </c>
      <c r="AL74">
        <f t="shared" si="25"/>
        <v>0.69013589105976558</v>
      </c>
      <c r="AM74">
        <f t="shared" si="26"/>
        <v>0.23004529701992188</v>
      </c>
      <c r="AP74">
        <v>11</v>
      </c>
      <c r="AQ74">
        <v>11.786984347151733</v>
      </c>
      <c r="AR74">
        <v>2</v>
      </c>
      <c r="AS74">
        <v>3</v>
      </c>
      <c r="AT74">
        <f t="shared" si="27"/>
        <v>0.16967868464874056</v>
      </c>
      <c r="AU74">
        <f t="shared" si="28"/>
        <v>0.25451802697311082</v>
      </c>
    </row>
    <row r="75" spans="1:47">
      <c r="A75">
        <v>650</v>
      </c>
      <c r="B75">
        <v>8.9243499466347505</v>
      </c>
      <c r="C75">
        <v>19</v>
      </c>
      <c r="D75">
        <v>3</v>
      </c>
      <c r="E75">
        <v>2.129006607048689</v>
      </c>
      <c r="F75">
        <v>0.33615893795505619</v>
      </c>
      <c r="J75">
        <f t="shared" si="23"/>
        <v>13</v>
      </c>
      <c r="K75">
        <v>16.017405033275523</v>
      </c>
      <c r="L75">
        <v>9</v>
      </c>
      <c r="M75">
        <v>4</v>
      </c>
      <c r="N75">
        <f t="shared" si="21"/>
        <v>0.56188876920467812</v>
      </c>
      <c r="O75">
        <f t="shared" si="22"/>
        <v>0.24972834186874585</v>
      </c>
      <c r="Z75" s="6">
        <v>15</v>
      </c>
      <c r="AA75" s="6">
        <v>14</v>
      </c>
      <c r="AB75" s="6">
        <v>31</v>
      </c>
      <c r="AC75">
        <f t="shared" si="24"/>
        <v>2.2142857142857144</v>
      </c>
      <c r="AH75">
        <v>12</v>
      </c>
      <c r="AI75">
        <v>10.91153243133154</v>
      </c>
      <c r="AJ75">
        <v>7</v>
      </c>
      <c r="AK75">
        <v>0</v>
      </c>
      <c r="AL75">
        <f t="shared" si="25"/>
        <v>0.64152308981826356</v>
      </c>
      <c r="AM75">
        <f t="shared" si="26"/>
        <v>0</v>
      </c>
      <c r="AP75">
        <v>12</v>
      </c>
      <c r="AQ75">
        <v>9.2538515224743048</v>
      </c>
      <c r="AR75">
        <v>5</v>
      </c>
      <c r="AS75">
        <v>1</v>
      </c>
      <c r="AT75">
        <f t="shared" si="27"/>
        <v>0.54031556350961363</v>
      </c>
      <c r="AU75">
        <f t="shared" si="28"/>
        <v>0.10806311270192273</v>
      </c>
    </row>
    <row r="76" spans="1:47">
      <c r="A76">
        <v>1007</v>
      </c>
      <c r="B76">
        <v>9.5202892759831741</v>
      </c>
      <c r="C76">
        <v>16</v>
      </c>
      <c r="D76">
        <v>2</v>
      </c>
      <c r="E76">
        <v>1.680621201328744</v>
      </c>
      <c r="F76">
        <v>0.21007765016609301</v>
      </c>
      <c r="J76">
        <f t="shared" si="23"/>
        <v>14</v>
      </c>
      <c r="K76">
        <v>14.738997523576696</v>
      </c>
      <c r="L76">
        <v>13</v>
      </c>
      <c r="M76">
        <v>5</v>
      </c>
      <c r="N76">
        <f t="shared" si="21"/>
        <v>0.88201385333059645</v>
      </c>
      <c r="O76">
        <f t="shared" si="22"/>
        <v>0.33923609743484479</v>
      </c>
      <c r="Z76" s="6">
        <v>52</v>
      </c>
      <c r="AA76" s="6">
        <v>11</v>
      </c>
      <c r="AB76" s="6">
        <v>22</v>
      </c>
      <c r="AC76">
        <f t="shared" si="24"/>
        <v>2</v>
      </c>
      <c r="AH76">
        <v>13</v>
      </c>
      <c r="AI76">
        <v>10.535503594987761</v>
      </c>
      <c r="AJ76">
        <v>4</v>
      </c>
      <c r="AK76">
        <v>2</v>
      </c>
      <c r="AL76">
        <f t="shared" si="25"/>
        <v>0.37966860947235498</v>
      </c>
      <c r="AM76">
        <f t="shared" si="26"/>
        <v>0.18983430473617749</v>
      </c>
      <c r="AP76">
        <v>13</v>
      </c>
      <c r="AQ76">
        <v>10.537511850527144</v>
      </c>
      <c r="AR76">
        <v>3</v>
      </c>
      <c r="AS76">
        <v>2</v>
      </c>
      <c r="AT76">
        <f t="shared" si="27"/>
        <v>0.28469718872486238</v>
      </c>
      <c r="AU76">
        <f t="shared" si="28"/>
        <v>0.1897981258165749</v>
      </c>
    </row>
    <row r="77" spans="1:47">
      <c r="A77">
        <v>132</v>
      </c>
      <c r="B77">
        <v>9.8724670990183583</v>
      </c>
      <c r="C77">
        <v>13</v>
      </c>
      <c r="D77">
        <v>0</v>
      </c>
      <c r="E77">
        <v>1.316793448852579</v>
      </c>
      <c r="F77">
        <v>0</v>
      </c>
      <c r="J77">
        <f t="shared" si="23"/>
        <v>15</v>
      </c>
      <c r="K77">
        <v>13.273502024710735</v>
      </c>
      <c r="L77">
        <v>12</v>
      </c>
      <c r="M77">
        <v>3</v>
      </c>
      <c r="N77">
        <f t="shared" si="21"/>
        <v>0.90405681768534718</v>
      </c>
      <c r="O77">
        <f t="shared" si="22"/>
        <v>0.2260142044213368</v>
      </c>
      <c r="Z77" s="6">
        <v>7</v>
      </c>
      <c r="AA77" s="6">
        <v>12</v>
      </c>
      <c r="AB77" s="6">
        <v>19</v>
      </c>
      <c r="AC77">
        <f t="shared" si="24"/>
        <v>1.5833333333333333</v>
      </c>
      <c r="AH77">
        <v>14</v>
      </c>
      <c r="AI77">
        <v>10.415732139412956</v>
      </c>
      <c r="AJ77">
        <v>8</v>
      </c>
      <c r="AK77">
        <v>1</v>
      </c>
      <c r="AL77">
        <f t="shared" si="25"/>
        <v>0.76806890700732733</v>
      </c>
      <c r="AM77">
        <f t="shared" si="26"/>
        <v>9.6008613375915916E-2</v>
      </c>
      <c r="AP77">
        <v>14</v>
      </c>
      <c r="AQ77">
        <v>8.442172706122518</v>
      </c>
      <c r="AR77">
        <v>4</v>
      </c>
      <c r="AS77">
        <v>9</v>
      </c>
      <c r="AT77">
        <f t="shared" si="27"/>
        <v>0.47381167612208164</v>
      </c>
      <c r="AU77">
        <f t="shared" si="28"/>
        <v>1.0660762712746836</v>
      </c>
    </row>
    <row r="78" spans="1:47">
      <c r="A78">
        <v>336</v>
      </c>
      <c r="B78">
        <v>9.609720558226444</v>
      </c>
      <c r="C78">
        <v>17</v>
      </c>
      <c r="D78">
        <v>2</v>
      </c>
      <c r="E78">
        <v>1.7690420753647278</v>
      </c>
      <c r="F78">
        <v>0.2081225971017327</v>
      </c>
      <c r="J78">
        <f t="shared" si="23"/>
        <v>16</v>
      </c>
      <c r="K78">
        <v>18.503718977546107</v>
      </c>
      <c r="L78">
        <v>14</v>
      </c>
      <c r="M78">
        <v>3</v>
      </c>
      <c r="N78">
        <f t="shared" si="21"/>
        <v>0.7566046596896937</v>
      </c>
      <c r="O78">
        <f t="shared" si="22"/>
        <v>0.1621295699335058</v>
      </c>
      <c r="AH78">
        <v>15</v>
      </c>
      <c r="AI78">
        <v>9.5910135022321814</v>
      </c>
      <c r="AJ78">
        <v>10</v>
      </c>
      <c r="AK78">
        <v>8</v>
      </c>
      <c r="AL78">
        <f t="shared" si="25"/>
        <v>1.042642677718328</v>
      </c>
      <c r="AM78">
        <f t="shared" si="26"/>
        <v>0.8341141421746624</v>
      </c>
      <c r="AP78">
        <v>15</v>
      </c>
      <c r="AQ78">
        <v>10.672261241180333</v>
      </c>
      <c r="AR78">
        <v>4</v>
      </c>
      <c r="AS78">
        <v>2</v>
      </c>
      <c r="AT78">
        <f t="shared" si="27"/>
        <v>0.37480341884487145</v>
      </c>
      <c r="AU78">
        <f t="shared" si="28"/>
        <v>0.18740170942243572</v>
      </c>
    </row>
    <row r="79" spans="1:47">
      <c r="A79">
        <v>395</v>
      </c>
      <c r="B79">
        <v>10.479528875383686</v>
      </c>
      <c r="C79">
        <v>17</v>
      </c>
      <c r="D79">
        <v>3</v>
      </c>
      <c r="E79">
        <v>1.6222103304598778</v>
      </c>
      <c r="F79">
        <v>0.28627241125762548</v>
      </c>
      <c r="J79">
        <f t="shared" si="23"/>
        <v>17</v>
      </c>
      <c r="K79">
        <v>11.408816941295886</v>
      </c>
      <c r="L79">
        <v>10</v>
      </c>
      <c r="M79">
        <v>2</v>
      </c>
      <c r="N79">
        <f t="shared" si="21"/>
        <v>0.8765150717602922</v>
      </c>
      <c r="O79">
        <f t="shared" si="22"/>
        <v>0.17530301435205844</v>
      </c>
      <c r="AH79">
        <v>16</v>
      </c>
      <c r="AI79">
        <v>10.576192320490394</v>
      </c>
      <c r="AJ79">
        <v>6</v>
      </c>
      <c r="AK79">
        <v>2</v>
      </c>
      <c r="AL79">
        <f t="shared" si="25"/>
        <v>0.56731192268275565</v>
      </c>
      <c r="AM79">
        <f t="shared" si="26"/>
        <v>0.18910397422758521</v>
      </c>
      <c r="AP79">
        <v>16</v>
      </c>
      <c r="AQ79">
        <v>10.396061177195911</v>
      </c>
      <c r="AR79">
        <v>3</v>
      </c>
      <c r="AS79">
        <v>8</v>
      </c>
      <c r="AT79">
        <f t="shared" si="27"/>
        <v>0.28857082974661546</v>
      </c>
      <c r="AU79">
        <f t="shared" si="28"/>
        <v>0.7695222126576412</v>
      </c>
    </row>
    <row r="80" spans="1:47">
      <c r="A80">
        <v>631</v>
      </c>
      <c r="B80">
        <v>13.315972565682166</v>
      </c>
      <c r="C80">
        <v>24</v>
      </c>
      <c r="D80">
        <v>3</v>
      </c>
      <c r="E80">
        <v>1.8023467592485611</v>
      </c>
      <c r="F80">
        <v>0.22529334490607014</v>
      </c>
      <c r="J80">
        <f t="shared" si="23"/>
        <v>18</v>
      </c>
      <c r="K80">
        <v>13.940954917077955</v>
      </c>
      <c r="L80">
        <v>12</v>
      </c>
      <c r="M80">
        <v>3</v>
      </c>
      <c r="N80">
        <f t="shared" si="21"/>
        <v>0.86077317309876344</v>
      </c>
      <c r="O80">
        <f t="shared" si="22"/>
        <v>0.21519329327469086</v>
      </c>
      <c r="AB80" t="s">
        <v>27</v>
      </c>
      <c r="AC80">
        <f>AVERAGE(AC64:AC77)</f>
        <v>1.8699812092669237</v>
      </c>
      <c r="AH80">
        <v>17</v>
      </c>
      <c r="AI80">
        <v>10.410594795687707</v>
      </c>
      <c r="AJ80">
        <v>8</v>
      </c>
      <c r="AK80">
        <v>0</v>
      </c>
      <c r="AL80">
        <f t="shared" si="25"/>
        <v>0.76844792800059536</v>
      </c>
      <c r="AM80">
        <f t="shared" si="26"/>
        <v>0</v>
      </c>
      <c r="AP80">
        <v>17</v>
      </c>
      <c r="AQ80">
        <v>9.84547185258279</v>
      </c>
      <c r="AR80">
        <v>4</v>
      </c>
      <c r="AS80">
        <v>3</v>
      </c>
      <c r="AT80">
        <f t="shared" si="27"/>
        <v>0.40627814084407432</v>
      </c>
      <c r="AU80">
        <f t="shared" si="28"/>
        <v>0.30470860563305574</v>
      </c>
    </row>
    <row r="81" spans="1:47">
      <c r="A81">
        <v>526</v>
      </c>
      <c r="B81">
        <v>22.778188491010432</v>
      </c>
      <c r="C81">
        <v>14</v>
      </c>
      <c r="D81">
        <v>5</v>
      </c>
      <c r="E81">
        <v>0.61462306388083476</v>
      </c>
      <c r="F81">
        <v>0.21950823710029813</v>
      </c>
      <c r="J81">
        <f t="shared" si="23"/>
        <v>19</v>
      </c>
      <c r="K81">
        <v>11.698799254624383</v>
      </c>
      <c r="L81">
        <v>13</v>
      </c>
      <c r="M81">
        <v>1</v>
      </c>
      <c r="N81">
        <f t="shared" si="21"/>
        <v>1.1112251537149225</v>
      </c>
      <c r="O81">
        <f t="shared" si="22"/>
        <v>8.5478857978070949E-2</v>
      </c>
      <c r="AB81" t="s">
        <v>6</v>
      </c>
      <c r="AC81">
        <v>14</v>
      </c>
      <c r="AH81">
        <v>18</v>
      </c>
      <c r="AI81">
        <v>10.491895920185256</v>
      </c>
      <c r="AJ81">
        <v>10</v>
      </c>
      <c r="AK81">
        <v>0</v>
      </c>
      <c r="AL81">
        <f t="shared" si="25"/>
        <v>0.95311658408287281</v>
      </c>
      <c r="AM81">
        <f t="shared" si="26"/>
        <v>0</v>
      </c>
      <c r="AP81">
        <v>18</v>
      </c>
      <c r="AQ81">
        <v>12.738955216186294</v>
      </c>
      <c r="AR81">
        <v>3</v>
      </c>
      <c r="AS81">
        <v>1</v>
      </c>
      <c r="AT81">
        <f t="shared" si="27"/>
        <v>0.23549811967218146</v>
      </c>
      <c r="AU81">
        <f t="shared" si="28"/>
        <v>7.8499373224060476E-2</v>
      </c>
    </row>
    <row r="82" spans="1:47">
      <c r="A82">
        <v>625</v>
      </c>
      <c r="B82">
        <v>13.399797618322467</v>
      </c>
      <c r="C82">
        <v>20</v>
      </c>
      <c r="D82">
        <v>1</v>
      </c>
      <c r="E82">
        <v>1.4925598557289121</v>
      </c>
      <c r="F82">
        <v>7.4627992786445607E-2</v>
      </c>
      <c r="J82">
        <f t="shared" si="23"/>
        <v>20</v>
      </c>
      <c r="K82">
        <v>11.58130700741501</v>
      </c>
      <c r="L82">
        <v>12</v>
      </c>
      <c r="M82">
        <v>4</v>
      </c>
      <c r="N82">
        <f t="shared" si="21"/>
        <v>1.0361524819536274</v>
      </c>
      <c r="O82">
        <f t="shared" si="22"/>
        <v>0.34538416065120914</v>
      </c>
      <c r="AB82" t="s">
        <v>5</v>
      </c>
      <c r="AC82">
        <f>STDEV(AC64:AC77)</f>
        <v>0.23312506664113675</v>
      </c>
      <c r="AH82">
        <v>19</v>
      </c>
      <c r="AI82">
        <v>10.075491849036453</v>
      </c>
      <c r="AJ82">
        <v>9</v>
      </c>
      <c r="AK82">
        <v>0</v>
      </c>
      <c r="AL82">
        <f t="shared" si="25"/>
        <v>0.89325664045479769</v>
      </c>
      <c r="AM82">
        <f t="shared" si="26"/>
        <v>0</v>
      </c>
      <c r="AP82">
        <v>19</v>
      </c>
      <c r="AQ82">
        <v>13.099034773600685</v>
      </c>
      <c r="AR82">
        <v>2</v>
      </c>
      <c r="AS82">
        <v>4</v>
      </c>
      <c r="AT82">
        <f t="shared" si="27"/>
        <v>0.15268300562349271</v>
      </c>
      <c r="AU82">
        <f t="shared" si="28"/>
        <v>0.30536601124698542</v>
      </c>
    </row>
    <row r="83" spans="1:47">
      <c r="AB83" t="s">
        <v>7</v>
      </c>
      <c r="AC83">
        <f>AC82/(SQRT(AC81))</f>
        <v>6.2305294831426904E-2</v>
      </c>
      <c r="AH83">
        <v>20</v>
      </c>
      <c r="AI83">
        <v>10.470192548372736</v>
      </c>
      <c r="AJ83">
        <v>9</v>
      </c>
      <c r="AK83">
        <v>1</v>
      </c>
      <c r="AL83">
        <f t="shared" si="25"/>
        <v>0.85958304571951427</v>
      </c>
      <c r="AM83">
        <f t="shared" si="26"/>
        <v>9.5509227302168251E-2</v>
      </c>
      <c r="AP83">
        <v>20</v>
      </c>
      <c r="AQ83">
        <v>11.778696022905082</v>
      </c>
      <c r="AR83">
        <v>2</v>
      </c>
      <c r="AS83">
        <v>7</v>
      </c>
      <c r="AT83">
        <f t="shared" si="27"/>
        <v>0.16979808258153203</v>
      </c>
      <c r="AU83">
        <f t="shared" si="28"/>
        <v>0.59429328903536205</v>
      </c>
    </row>
    <row r="85" spans="1:47">
      <c r="D85" t="s">
        <v>27</v>
      </c>
      <c r="E85">
        <f>AVERAGE(E63:E82)</f>
        <v>1.6302105771175317</v>
      </c>
      <c r="F85">
        <f>AVERAGE(F63:F82)</f>
        <v>0.18477035595430583</v>
      </c>
      <c r="M85" t="s">
        <v>27</v>
      </c>
      <c r="N85">
        <f>AVERAGE(N63:N82)</f>
        <v>0.96664966287308352</v>
      </c>
      <c r="O85">
        <f>AVERAGE(O63:O82)</f>
        <v>0.25908493595086324</v>
      </c>
    </row>
    <row r="86" spans="1:47">
      <c r="D86" t="s">
        <v>6</v>
      </c>
      <c r="E86">
        <v>20</v>
      </c>
      <c r="F86">
        <v>20</v>
      </c>
      <c r="K86" s="7"/>
      <c r="L86" s="7"/>
      <c r="M86" t="s">
        <v>6</v>
      </c>
      <c r="N86">
        <v>20</v>
      </c>
      <c r="O86">
        <v>20</v>
      </c>
      <c r="AK86" t="s">
        <v>27</v>
      </c>
      <c r="AL86">
        <f>AVERAGE(AL64:AL83)</f>
        <v>0.86493422042881307</v>
      </c>
      <c r="AM86">
        <f>AVERAGE(AM64:AM83)</f>
        <v>0.17846338391311767</v>
      </c>
      <c r="AS86" t="s">
        <v>27</v>
      </c>
      <c r="AT86">
        <f>AVERAGE(AT64:AT83)</f>
        <v>0.31675330966663817</v>
      </c>
      <c r="AU86">
        <f>AVERAGE(AU64:AU83)</f>
        <v>0.52247925523843519</v>
      </c>
    </row>
    <row r="87" spans="1:47">
      <c r="D87" t="s">
        <v>5</v>
      </c>
      <c r="E87">
        <f>STDEV(E63:E82)</f>
        <v>0.49453398200798582</v>
      </c>
      <c r="F87">
        <f>STDEV(F63:F82)</f>
        <v>0.14028493104380918</v>
      </c>
      <c r="K87" s="7"/>
      <c r="L87" s="7"/>
      <c r="M87" t="s">
        <v>5</v>
      </c>
      <c r="N87">
        <f>STDEV(N63:N82)</f>
        <v>0.29427268476939333</v>
      </c>
      <c r="O87">
        <f>STDEV(O63:O82)</f>
        <v>8.3128930443224197E-2</v>
      </c>
      <c r="AK87" t="s">
        <v>6</v>
      </c>
      <c r="AL87">
        <v>20</v>
      </c>
      <c r="AM87">
        <v>20</v>
      </c>
      <c r="AS87" t="s">
        <v>6</v>
      </c>
      <c r="AT87">
        <v>20</v>
      </c>
      <c r="AU87">
        <v>20</v>
      </c>
    </row>
    <row r="88" spans="1:47">
      <c r="D88" t="s">
        <v>7</v>
      </c>
      <c r="E88">
        <f>E87/(SQRT(E86))</f>
        <v>0.11058116009535142</v>
      </c>
      <c r="F88">
        <f>F87/(SQRT(F86))</f>
        <v>3.1368664203282784E-2</v>
      </c>
      <c r="M88" t="s">
        <v>7</v>
      </c>
      <c r="N88">
        <f>N87/(SQRT(N86))</f>
        <v>6.5801372706573047E-2</v>
      </c>
      <c r="O88">
        <f>O87/(SQRT(O86))</f>
        <v>1.8588193936790103E-2</v>
      </c>
      <c r="AK88" t="s">
        <v>5</v>
      </c>
      <c r="AL88">
        <f>STDEV(AL64:AL83)</f>
        <v>0.39019611287649481</v>
      </c>
      <c r="AM88">
        <f>STDEV(AM64:AM83)</f>
        <v>0.19701964753266979</v>
      </c>
      <c r="AS88" t="s">
        <v>5</v>
      </c>
      <c r="AT88">
        <f>STDEV(AT64:AT83)</f>
        <v>0.13521744297088123</v>
      </c>
      <c r="AU88">
        <f>STDEV(AU64:AU83)</f>
        <v>0.33835394865663704</v>
      </c>
    </row>
    <row r="89" spans="1:47">
      <c r="AK89" t="s">
        <v>7</v>
      </c>
      <c r="AL89">
        <f>AL88/(SQRT(AL87))</f>
        <v>8.7250503294802328E-2</v>
      </c>
      <c r="AM89">
        <f>AM88/(SQRT(AM87))</f>
        <v>4.4054932478609837E-2</v>
      </c>
      <c r="AS89" t="s">
        <v>7</v>
      </c>
      <c r="AT89">
        <f>AT88/(SQRT(AT87))</f>
        <v>3.0235539422659153E-2</v>
      </c>
      <c r="AU89">
        <f>AU88/(SQRT(AU87))</f>
        <v>7.5658242965171402E-2</v>
      </c>
    </row>
    <row r="90" spans="1:47">
      <c r="A90" s="5" t="s">
        <v>104</v>
      </c>
      <c r="J90" s="5" t="s">
        <v>104</v>
      </c>
    </row>
    <row r="91" spans="1:47">
      <c r="A91" t="s">
        <v>99</v>
      </c>
      <c r="B91" t="s">
        <v>93</v>
      </c>
      <c r="C91" t="s">
        <v>70</v>
      </c>
      <c r="D91" t="s">
        <v>96</v>
      </c>
      <c r="E91" t="s">
        <v>99</v>
      </c>
      <c r="F91" t="s">
        <v>93</v>
      </c>
      <c r="G91" t="s">
        <v>71</v>
      </c>
      <c r="H91" t="s">
        <v>97</v>
      </c>
      <c r="J91" t="s">
        <v>99</v>
      </c>
      <c r="K91" t="s">
        <v>69</v>
      </c>
      <c r="L91" t="s">
        <v>70</v>
      </c>
      <c r="M91" t="s">
        <v>71</v>
      </c>
      <c r="N91" t="s">
        <v>96</v>
      </c>
      <c r="O91" t="s">
        <v>97</v>
      </c>
    </row>
    <row r="92" spans="1:47">
      <c r="A92">
        <v>1</v>
      </c>
      <c r="B92">
        <v>10.833501373055713</v>
      </c>
      <c r="C92">
        <v>19</v>
      </c>
      <c r="D92">
        <f t="shared" ref="D92:D111" si="29">C92/B92</f>
        <v>1.7538189497308232</v>
      </c>
      <c r="E92">
        <v>1</v>
      </c>
      <c r="F92">
        <v>9.8320866549999995</v>
      </c>
      <c r="G92" s="7">
        <v>1</v>
      </c>
      <c r="H92">
        <f t="shared" ref="H92:H111" si="30">G92/F92</f>
        <v>0.10170780985656397</v>
      </c>
      <c r="J92">
        <v>1</v>
      </c>
      <c r="K92">
        <v>10.649401297725616</v>
      </c>
      <c r="L92">
        <v>14</v>
      </c>
      <c r="M92">
        <v>2</v>
      </c>
      <c r="N92">
        <f>L92/K92</f>
        <v>1.3146278939633882</v>
      </c>
      <c r="O92">
        <f>M92/K92</f>
        <v>0.1878039848519126</v>
      </c>
    </row>
    <row r="93" spans="1:47">
      <c r="A93">
        <f>A92+1</f>
        <v>2</v>
      </c>
      <c r="B93">
        <v>15.681767757494688</v>
      </c>
      <c r="C93">
        <v>20</v>
      </c>
      <c r="D93">
        <f t="shared" si="29"/>
        <v>1.2753664197355254</v>
      </c>
      <c r="E93">
        <f>E92+1</f>
        <v>2</v>
      </c>
      <c r="F93">
        <v>10.10002079</v>
      </c>
      <c r="G93" s="7">
        <v>2</v>
      </c>
      <c r="H93">
        <f t="shared" si="30"/>
        <v>0.1980193943739397</v>
      </c>
      <c r="J93">
        <v>2</v>
      </c>
      <c r="K93">
        <v>9.2611986265277775</v>
      </c>
      <c r="L93">
        <v>30</v>
      </c>
      <c r="M93">
        <v>3</v>
      </c>
      <c r="N93">
        <f t="shared" ref="N93:N111" si="31">L93/K93</f>
        <v>3.2393215187144349</v>
      </c>
      <c r="O93">
        <f t="shared" ref="O93:O111" si="32">M93/K93</f>
        <v>0.32393215187144353</v>
      </c>
    </row>
    <row r="94" spans="1:47">
      <c r="A94">
        <f t="shared" ref="A94:A111" si="33">A93+1</f>
        <v>3</v>
      </c>
      <c r="B94">
        <v>11.815171602647165</v>
      </c>
      <c r="C94">
        <v>27</v>
      </c>
      <c r="D94">
        <f t="shared" si="29"/>
        <v>2.2851974485034736</v>
      </c>
      <c r="E94">
        <f t="shared" ref="E94:E111" si="34">E93+1</f>
        <v>3</v>
      </c>
      <c r="F94">
        <v>10.1305678</v>
      </c>
      <c r="G94" s="7">
        <v>3</v>
      </c>
      <c r="H94">
        <f t="shared" si="30"/>
        <v>0.29613345068378105</v>
      </c>
      <c r="J94">
        <v>3</v>
      </c>
      <c r="K94">
        <v>9.1119703686963334</v>
      </c>
      <c r="L94">
        <v>10</v>
      </c>
      <c r="M94">
        <v>2</v>
      </c>
      <c r="N94">
        <f t="shared" si="31"/>
        <v>1.0974574757567741</v>
      </c>
      <c r="O94">
        <f t="shared" si="32"/>
        <v>0.21949149515135483</v>
      </c>
    </row>
    <row r="95" spans="1:47">
      <c r="A95">
        <f t="shared" si="33"/>
        <v>4</v>
      </c>
      <c r="B95">
        <v>12.58181322385609</v>
      </c>
      <c r="C95">
        <v>13</v>
      </c>
      <c r="D95">
        <f t="shared" si="29"/>
        <v>1.0332374013747871</v>
      </c>
      <c r="E95">
        <f t="shared" si="34"/>
        <v>4</v>
      </c>
      <c r="F95">
        <v>10.1844941</v>
      </c>
      <c r="G95" s="7">
        <v>3</v>
      </c>
      <c r="H95">
        <f t="shared" si="30"/>
        <v>0.29456544139978441</v>
      </c>
      <c r="J95">
        <v>4</v>
      </c>
      <c r="K95">
        <v>9.509856150331613</v>
      </c>
      <c r="L95">
        <v>14</v>
      </c>
      <c r="M95">
        <v>4</v>
      </c>
      <c r="N95">
        <f t="shared" si="31"/>
        <v>1.4721568632257191</v>
      </c>
      <c r="O95">
        <f t="shared" si="32"/>
        <v>0.42061624663591973</v>
      </c>
    </row>
    <row r="96" spans="1:47">
      <c r="A96">
        <f t="shared" si="33"/>
        <v>5</v>
      </c>
      <c r="B96">
        <v>15.319941122602268</v>
      </c>
      <c r="C96">
        <v>37</v>
      </c>
      <c r="D96">
        <f t="shared" si="29"/>
        <v>2.4151528849815271</v>
      </c>
      <c r="E96">
        <f t="shared" si="34"/>
        <v>5</v>
      </c>
      <c r="F96">
        <v>10.346412900000001</v>
      </c>
      <c r="G96" s="7">
        <v>2</v>
      </c>
      <c r="H96">
        <f t="shared" si="30"/>
        <v>0.1933037101196686</v>
      </c>
      <c r="J96">
        <v>5</v>
      </c>
      <c r="K96">
        <v>11.16980375834777</v>
      </c>
      <c r="L96">
        <v>17</v>
      </c>
      <c r="M96">
        <v>4</v>
      </c>
      <c r="N96">
        <f t="shared" si="31"/>
        <v>1.521960489887302</v>
      </c>
      <c r="O96">
        <f t="shared" si="32"/>
        <v>0.35810835056171814</v>
      </c>
    </row>
    <row r="97" spans="1:15">
      <c r="A97">
        <f t="shared" si="33"/>
        <v>6</v>
      </c>
      <c r="B97">
        <v>14.632055358014471</v>
      </c>
      <c r="C97">
        <v>56</v>
      </c>
      <c r="D97">
        <f t="shared" si="29"/>
        <v>3.8272135137410417</v>
      </c>
      <c r="E97">
        <f t="shared" si="34"/>
        <v>6</v>
      </c>
      <c r="F97">
        <v>10.592597039999999</v>
      </c>
      <c r="G97" s="7">
        <v>2</v>
      </c>
      <c r="H97">
        <f t="shared" si="30"/>
        <v>0.18881110953692998</v>
      </c>
      <c r="J97">
        <v>6</v>
      </c>
      <c r="K97">
        <v>10.718257507636212</v>
      </c>
      <c r="L97">
        <v>22</v>
      </c>
      <c r="M97">
        <v>8</v>
      </c>
      <c r="N97">
        <f t="shared" si="31"/>
        <v>2.0525724432657193</v>
      </c>
      <c r="O97">
        <f t="shared" si="32"/>
        <v>0.74638997936935259</v>
      </c>
    </row>
    <row r="98" spans="1:15">
      <c r="A98">
        <f t="shared" si="33"/>
        <v>7</v>
      </c>
      <c r="B98">
        <v>12.24156084819252</v>
      </c>
      <c r="C98">
        <v>19</v>
      </c>
      <c r="D98">
        <f t="shared" si="29"/>
        <v>1.5520896587958692</v>
      </c>
      <c r="E98">
        <f t="shared" si="34"/>
        <v>7</v>
      </c>
      <c r="F98">
        <v>10.11577481</v>
      </c>
      <c r="G98" s="7">
        <v>2</v>
      </c>
      <c r="H98">
        <f t="shared" si="30"/>
        <v>0.19771100460074398</v>
      </c>
      <c r="J98">
        <v>7</v>
      </c>
      <c r="K98">
        <v>12.024863907753801</v>
      </c>
      <c r="L98">
        <v>14</v>
      </c>
      <c r="M98">
        <v>1</v>
      </c>
      <c r="N98">
        <f t="shared" si="31"/>
        <v>1.1642543406227328</v>
      </c>
      <c r="O98">
        <f t="shared" si="32"/>
        <v>8.3161024330195205E-2</v>
      </c>
    </row>
    <row r="99" spans="1:15">
      <c r="A99">
        <f t="shared" si="33"/>
        <v>8</v>
      </c>
      <c r="B99">
        <v>13.960659726531551</v>
      </c>
      <c r="C99">
        <v>27</v>
      </c>
      <c r="D99">
        <f t="shared" si="29"/>
        <v>1.934006023274661</v>
      </c>
      <c r="E99">
        <f t="shared" si="34"/>
        <v>8</v>
      </c>
      <c r="F99">
        <v>10.45130442</v>
      </c>
      <c r="G99" s="7">
        <v>4</v>
      </c>
      <c r="H99">
        <f t="shared" si="30"/>
        <v>0.3827273457220759</v>
      </c>
      <c r="J99">
        <v>8</v>
      </c>
      <c r="K99">
        <v>10.397949413225668</v>
      </c>
      <c r="L99">
        <v>8</v>
      </c>
      <c r="M99">
        <v>4</v>
      </c>
      <c r="N99">
        <f t="shared" si="31"/>
        <v>0.76938246976123992</v>
      </c>
      <c r="O99">
        <f t="shared" si="32"/>
        <v>0.38469123488061996</v>
      </c>
    </row>
    <row r="100" spans="1:15">
      <c r="A100">
        <f t="shared" si="33"/>
        <v>9</v>
      </c>
      <c r="B100">
        <v>12.025318789953138</v>
      </c>
      <c r="C100">
        <v>20</v>
      </c>
      <c r="D100">
        <f t="shared" si="29"/>
        <v>1.6631575718981784</v>
      </c>
      <c r="E100">
        <f t="shared" si="34"/>
        <v>9</v>
      </c>
      <c r="F100">
        <v>8.7806245789999995</v>
      </c>
      <c r="G100" s="7">
        <v>2</v>
      </c>
      <c r="H100">
        <f t="shared" si="30"/>
        <v>0.22777422972657993</v>
      </c>
      <c r="J100">
        <v>9</v>
      </c>
      <c r="K100">
        <v>9.5979672847952546</v>
      </c>
      <c r="L100">
        <v>10</v>
      </c>
      <c r="M100">
        <v>3</v>
      </c>
      <c r="N100">
        <f t="shared" si="31"/>
        <v>1.0418872770947689</v>
      </c>
      <c r="O100">
        <f t="shared" si="32"/>
        <v>0.31256618312843065</v>
      </c>
    </row>
    <row r="101" spans="1:15">
      <c r="A101">
        <f t="shared" si="33"/>
        <v>10</v>
      </c>
      <c r="B101">
        <v>11.678656087067553</v>
      </c>
      <c r="C101">
        <v>24</v>
      </c>
      <c r="D101">
        <f t="shared" si="29"/>
        <v>2.0550309745465132</v>
      </c>
      <c r="E101">
        <f t="shared" si="34"/>
        <v>10</v>
      </c>
      <c r="F101">
        <v>9.9246493139999998</v>
      </c>
      <c r="G101" s="7">
        <v>1</v>
      </c>
      <c r="H101">
        <f t="shared" si="30"/>
        <v>0.10075922769274788</v>
      </c>
      <c r="J101">
        <v>10</v>
      </c>
      <c r="K101">
        <v>9.4523980026234629</v>
      </c>
      <c r="L101">
        <v>12</v>
      </c>
      <c r="M101">
        <v>2</v>
      </c>
      <c r="N101">
        <f t="shared" si="31"/>
        <v>1.2695191206156855</v>
      </c>
      <c r="O101">
        <f t="shared" si="32"/>
        <v>0.21158652010261425</v>
      </c>
    </row>
    <row r="102" spans="1:15">
      <c r="A102">
        <f t="shared" si="33"/>
        <v>11</v>
      </c>
      <c r="B102">
        <v>15.396196933009138</v>
      </c>
      <c r="C102">
        <v>24</v>
      </c>
      <c r="D102">
        <f t="shared" si="29"/>
        <v>1.5588265143935955</v>
      </c>
      <c r="E102">
        <f t="shared" si="34"/>
        <v>11</v>
      </c>
      <c r="F102">
        <v>10.95529917</v>
      </c>
      <c r="G102" s="7">
        <v>1</v>
      </c>
      <c r="H102">
        <f t="shared" si="30"/>
        <v>9.1280026632079639E-2</v>
      </c>
      <c r="J102">
        <v>11</v>
      </c>
      <c r="K102">
        <v>10.215842011307732</v>
      </c>
      <c r="L102">
        <v>20</v>
      </c>
      <c r="M102">
        <v>3</v>
      </c>
      <c r="N102">
        <f t="shared" si="31"/>
        <v>1.9577436669304751</v>
      </c>
      <c r="O102">
        <f t="shared" si="32"/>
        <v>0.29366155003957128</v>
      </c>
    </row>
    <row r="103" spans="1:15">
      <c r="A103">
        <f t="shared" si="33"/>
        <v>12</v>
      </c>
      <c r="B103">
        <v>13.233500821778037</v>
      </c>
      <c r="C103">
        <v>26</v>
      </c>
      <c r="D103">
        <f t="shared" si="29"/>
        <v>1.9647106498994173</v>
      </c>
      <c r="E103">
        <f t="shared" si="34"/>
        <v>12</v>
      </c>
      <c r="F103">
        <v>10.317266500000001</v>
      </c>
      <c r="G103" s="7">
        <v>2</v>
      </c>
      <c r="H103">
        <f t="shared" si="30"/>
        <v>0.19384979538911784</v>
      </c>
      <c r="J103">
        <v>12</v>
      </c>
      <c r="K103">
        <v>9.7318612813788103</v>
      </c>
      <c r="L103">
        <v>16</v>
      </c>
      <c r="M103">
        <v>2</v>
      </c>
      <c r="N103">
        <f t="shared" si="31"/>
        <v>1.6440842648070626</v>
      </c>
      <c r="O103">
        <f t="shared" si="32"/>
        <v>0.20551053310088283</v>
      </c>
    </row>
    <row r="104" spans="1:15">
      <c r="A104">
        <f t="shared" si="33"/>
        <v>13</v>
      </c>
      <c r="B104">
        <v>4.5487866514049653</v>
      </c>
      <c r="C104">
        <v>21</v>
      </c>
      <c r="D104">
        <f t="shared" si="29"/>
        <v>4.616615728397333</v>
      </c>
      <c r="E104">
        <f t="shared" si="34"/>
        <v>13</v>
      </c>
      <c r="F104">
        <v>9.9702136390000007</v>
      </c>
      <c r="G104" s="7">
        <v>0</v>
      </c>
      <c r="H104">
        <f t="shared" si="30"/>
        <v>0</v>
      </c>
      <c r="J104">
        <v>13</v>
      </c>
      <c r="K104">
        <v>9.8465492432628405</v>
      </c>
      <c r="L104">
        <v>16</v>
      </c>
      <c r="M104">
        <v>0</v>
      </c>
      <c r="N104">
        <f t="shared" si="31"/>
        <v>1.6249347466522288</v>
      </c>
      <c r="O104">
        <f t="shared" si="32"/>
        <v>0</v>
      </c>
    </row>
    <row r="105" spans="1:15">
      <c r="A105">
        <f t="shared" si="33"/>
        <v>14</v>
      </c>
      <c r="B105">
        <v>13.753977315671275</v>
      </c>
      <c r="C105">
        <v>19</v>
      </c>
      <c r="D105">
        <f t="shared" si="29"/>
        <v>1.3814185936130206</v>
      </c>
      <c r="E105">
        <f t="shared" si="34"/>
        <v>14</v>
      </c>
      <c r="F105">
        <v>10.066042120000001</v>
      </c>
      <c r="G105" s="7">
        <v>0</v>
      </c>
      <c r="H105">
        <f t="shared" si="30"/>
        <v>0</v>
      </c>
      <c r="J105">
        <v>14</v>
      </c>
      <c r="K105">
        <v>9.253509172200566</v>
      </c>
      <c r="L105">
        <v>12</v>
      </c>
      <c r="M105">
        <v>3</v>
      </c>
      <c r="N105">
        <f t="shared" si="31"/>
        <v>1.2968053283018786</v>
      </c>
      <c r="O105">
        <f t="shared" si="32"/>
        <v>0.32420133207546964</v>
      </c>
    </row>
    <row r="106" spans="1:15">
      <c r="A106">
        <f t="shared" si="33"/>
        <v>15</v>
      </c>
      <c r="B106">
        <v>12.929378794048846</v>
      </c>
      <c r="C106">
        <v>30</v>
      </c>
      <c r="D106">
        <f t="shared" si="29"/>
        <v>2.3202970906698508</v>
      </c>
      <c r="E106">
        <f t="shared" si="34"/>
        <v>15</v>
      </c>
      <c r="F106">
        <v>10.05326713</v>
      </c>
      <c r="G106" s="7">
        <v>1</v>
      </c>
      <c r="H106">
        <f t="shared" si="30"/>
        <v>9.9470151053272574E-2</v>
      </c>
      <c r="J106">
        <v>15</v>
      </c>
      <c r="K106">
        <v>10.501890306035387</v>
      </c>
      <c r="L106">
        <v>22</v>
      </c>
      <c r="M106">
        <v>1</v>
      </c>
      <c r="N106">
        <f t="shared" si="31"/>
        <v>2.0948609592081442</v>
      </c>
      <c r="O106">
        <f t="shared" si="32"/>
        <v>9.5220952691279281E-2</v>
      </c>
    </row>
    <row r="107" spans="1:15">
      <c r="A107">
        <f t="shared" si="33"/>
        <v>16</v>
      </c>
      <c r="B107">
        <v>12.120166500506501</v>
      </c>
      <c r="C107">
        <v>25</v>
      </c>
      <c r="D107">
        <f t="shared" si="29"/>
        <v>2.0626779342474588</v>
      </c>
      <c r="E107">
        <f t="shared" si="34"/>
        <v>16</v>
      </c>
      <c r="F107">
        <v>9.9719286</v>
      </c>
      <c r="G107" s="7">
        <v>3</v>
      </c>
      <c r="H107">
        <f t="shared" si="30"/>
        <v>0.30084451266528323</v>
      </c>
      <c r="J107">
        <v>16</v>
      </c>
      <c r="K107">
        <v>9.3564681370696707</v>
      </c>
      <c r="L107">
        <v>13</v>
      </c>
      <c r="M107">
        <v>0</v>
      </c>
      <c r="N107">
        <f t="shared" si="31"/>
        <v>1.3894131641933254</v>
      </c>
      <c r="O107">
        <f t="shared" si="32"/>
        <v>0</v>
      </c>
    </row>
    <row r="108" spans="1:15">
      <c r="A108">
        <f t="shared" si="33"/>
        <v>17</v>
      </c>
      <c r="B108">
        <v>15.385012577180429</v>
      </c>
      <c r="C108">
        <v>21</v>
      </c>
      <c r="D108">
        <f t="shared" si="29"/>
        <v>1.3649647599994756</v>
      </c>
      <c r="E108">
        <f t="shared" si="34"/>
        <v>17</v>
      </c>
      <c r="F108">
        <v>9.9849490729999992</v>
      </c>
      <c r="G108" s="7">
        <v>1</v>
      </c>
      <c r="H108">
        <f t="shared" si="30"/>
        <v>0.10015073614186676</v>
      </c>
      <c r="J108">
        <v>17</v>
      </c>
      <c r="K108">
        <v>9.3020593418876878</v>
      </c>
      <c r="L108">
        <v>21</v>
      </c>
      <c r="M108">
        <v>4</v>
      </c>
      <c r="N108">
        <f t="shared" si="31"/>
        <v>2.2575646131857963</v>
      </c>
      <c r="O108">
        <f t="shared" si="32"/>
        <v>0.43001230727348499</v>
      </c>
    </row>
    <row r="109" spans="1:15">
      <c r="A109">
        <f t="shared" si="33"/>
        <v>18</v>
      </c>
      <c r="B109">
        <v>10.378889728675222</v>
      </c>
      <c r="C109">
        <v>38</v>
      </c>
      <c r="D109">
        <f t="shared" si="29"/>
        <v>3.6612779394901982</v>
      </c>
      <c r="E109">
        <f t="shared" si="34"/>
        <v>18</v>
      </c>
      <c r="F109">
        <v>10.04660361</v>
      </c>
      <c r="G109" s="7">
        <v>1</v>
      </c>
      <c r="H109">
        <f t="shared" si="30"/>
        <v>9.953612572159598E-2</v>
      </c>
      <c r="J109">
        <v>18</v>
      </c>
      <c r="K109">
        <v>10.268866344441339</v>
      </c>
      <c r="L109">
        <v>54</v>
      </c>
      <c r="M109">
        <v>4</v>
      </c>
      <c r="N109">
        <f t="shared" si="31"/>
        <v>5.2586135790179851</v>
      </c>
      <c r="O109">
        <f t="shared" si="32"/>
        <v>0.38952693177911002</v>
      </c>
    </row>
    <row r="110" spans="1:15">
      <c r="A110">
        <f t="shared" si="33"/>
        <v>19</v>
      </c>
      <c r="B110">
        <v>15.253556699996233</v>
      </c>
      <c r="C110">
        <v>26</v>
      </c>
      <c r="D110">
        <f t="shared" si="29"/>
        <v>1.7045204938993948</v>
      </c>
      <c r="E110">
        <f t="shared" si="34"/>
        <v>19</v>
      </c>
      <c r="F110">
        <v>10.221129879999999</v>
      </c>
      <c r="G110" s="7">
        <v>0</v>
      </c>
      <c r="H110">
        <f t="shared" si="30"/>
        <v>0</v>
      </c>
      <c r="J110">
        <v>19</v>
      </c>
      <c r="K110">
        <v>10.668292084490375</v>
      </c>
      <c r="L110">
        <v>12</v>
      </c>
      <c r="M110">
        <v>0</v>
      </c>
      <c r="N110">
        <f t="shared" si="31"/>
        <v>1.1248285953330497</v>
      </c>
      <c r="O110">
        <f t="shared" si="32"/>
        <v>0</v>
      </c>
    </row>
    <row r="111" spans="1:15">
      <c r="A111">
        <f t="shared" si="33"/>
        <v>20</v>
      </c>
      <c r="B111">
        <v>10.718922520477514</v>
      </c>
      <c r="C111">
        <v>9</v>
      </c>
      <c r="D111">
        <f t="shared" si="29"/>
        <v>0.8396366316489674</v>
      </c>
      <c r="E111">
        <f t="shared" si="34"/>
        <v>20</v>
      </c>
      <c r="F111">
        <v>10.385124749999999</v>
      </c>
      <c r="G111" s="7">
        <v>5</v>
      </c>
      <c r="H111">
        <f t="shared" si="30"/>
        <v>0.48145786597315554</v>
      </c>
      <c r="J111">
        <v>20</v>
      </c>
      <c r="K111">
        <v>10.00912423741458</v>
      </c>
      <c r="L111">
        <v>12</v>
      </c>
      <c r="M111">
        <v>2</v>
      </c>
      <c r="N111">
        <f t="shared" si="31"/>
        <v>1.1989060896200521</v>
      </c>
      <c r="O111">
        <f t="shared" si="32"/>
        <v>0.19981768160334201</v>
      </c>
    </row>
    <row r="112" spans="1:15">
      <c r="E112" s="6"/>
      <c r="F112" s="6"/>
    </row>
    <row r="113" spans="1:15">
      <c r="C113" t="s">
        <v>27</v>
      </c>
      <c r="D113">
        <f>AVERAGE(D92:D111)</f>
        <v>2.0634608591420553</v>
      </c>
      <c r="E113" s="6"/>
      <c r="F113" s="6"/>
      <c r="G113" t="s">
        <v>27</v>
      </c>
      <c r="H113">
        <f>AVERAGE(H92:H111)</f>
        <v>0.17740509686445935</v>
      </c>
    </row>
    <row r="114" spans="1:15">
      <c r="C114" t="s">
        <v>6</v>
      </c>
      <c r="D114">
        <v>20</v>
      </c>
      <c r="E114" s="6"/>
      <c r="F114" s="6"/>
      <c r="G114" t="s">
        <v>6</v>
      </c>
      <c r="H114">
        <v>20</v>
      </c>
      <c r="M114" t="s">
        <v>27</v>
      </c>
      <c r="N114">
        <f>AVERAGE(N92:N111)</f>
        <v>1.739544745007888</v>
      </c>
      <c r="O114">
        <f>AVERAGE(O92:O111)</f>
        <v>0.2593149229723351</v>
      </c>
    </row>
    <row r="115" spans="1:15">
      <c r="C115" t="s">
        <v>5</v>
      </c>
      <c r="D115">
        <f>STDEV(D93:D111)</f>
        <v>0.98266395702095199</v>
      </c>
      <c r="E115" s="6"/>
      <c r="F115" s="6"/>
      <c r="G115" t="s">
        <v>5</v>
      </c>
      <c r="H115">
        <f>STDEV(H92:H111)</f>
        <v>0.12839879486622069</v>
      </c>
      <c r="M115" t="s">
        <v>6</v>
      </c>
      <c r="N115">
        <v>20</v>
      </c>
      <c r="O115">
        <v>20</v>
      </c>
    </row>
    <row r="116" spans="1:15">
      <c r="C116" t="s">
        <v>7</v>
      </c>
      <c r="D116">
        <f>D115/(SQRT(D114))</f>
        <v>0.21973034069377803</v>
      </c>
      <c r="E116" s="6"/>
      <c r="F116" s="6"/>
      <c r="G116" t="s">
        <v>7</v>
      </c>
      <c r="H116">
        <f>H115/(SQRT(H114))</f>
        <v>2.8710843354992046E-2</v>
      </c>
      <c r="M116" t="s">
        <v>5</v>
      </c>
      <c r="N116">
        <f>STDEV(N92:N111)</f>
        <v>0.99672846970172424</v>
      </c>
      <c r="O116">
        <f>STDEV(O92:O111)</f>
        <v>0.18098206391732516</v>
      </c>
    </row>
    <row r="117" spans="1:15">
      <c r="M117" t="s">
        <v>7</v>
      </c>
      <c r="N117">
        <f>N116/(SQRT(N115))</f>
        <v>0.22287526133623947</v>
      </c>
      <c r="O117">
        <f>O116/(SQRT(O115))</f>
        <v>4.0468819762735093E-2</v>
      </c>
    </row>
    <row r="119" spans="1:15">
      <c r="A119" s="5" t="s">
        <v>109</v>
      </c>
      <c r="J119" s="5" t="s">
        <v>109</v>
      </c>
    </row>
    <row r="120" spans="1:15">
      <c r="A120" t="s">
        <v>99</v>
      </c>
      <c r="B120" t="s">
        <v>93</v>
      </c>
      <c r="C120" t="s">
        <v>107</v>
      </c>
      <c r="D120" t="s">
        <v>108</v>
      </c>
      <c r="E120" t="s">
        <v>96</v>
      </c>
      <c r="F120" t="s">
        <v>97</v>
      </c>
      <c r="J120" t="s">
        <v>99</v>
      </c>
      <c r="K120" t="s">
        <v>93</v>
      </c>
      <c r="L120" t="s">
        <v>107</v>
      </c>
      <c r="M120" t="s">
        <v>108</v>
      </c>
      <c r="N120" t="s">
        <v>96</v>
      </c>
      <c r="O120" t="s">
        <v>97</v>
      </c>
    </row>
    <row r="121" spans="1:15">
      <c r="A121">
        <v>1</v>
      </c>
      <c r="B121">
        <v>20.790678295813247</v>
      </c>
      <c r="C121">
        <v>12</v>
      </c>
      <c r="D121">
        <v>1</v>
      </c>
      <c r="E121">
        <f>C121/B121</f>
        <v>0.57718174603358263</v>
      </c>
      <c r="F121">
        <f>D121/B121</f>
        <v>4.8098478836131886E-2</v>
      </c>
      <c r="J121">
        <v>1</v>
      </c>
      <c r="K121">
        <v>9.7537459470707955</v>
      </c>
      <c r="L121">
        <v>6</v>
      </c>
      <c r="M121">
        <v>1</v>
      </c>
      <c r="N121">
        <f>L121/K121</f>
        <v>0.61514827560193885</v>
      </c>
      <c r="O121">
        <f>M121/K121</f>
        <v>0.10252471260032314</v>
      </c>
    </row>
    <row r="122" spans="1:15">
      <c r="A122">
        <v>2</v>
      </c>
      <c r="B122">
        <v>19.102086273493793</v>
      </c>
      <c r="C122">
        <v>5</v>
      </c>
      <c r="D122">
        <v>1</v>
      </c>
      <c r="E122">
        <f t="shared" ref="E122:E140" si="35">C122/B122</f>
        <v>0.26175151386150108</v>
      </c>
      <c r="F122">
        <f t="shared" ref="F122:F139" si="36">D122/B122</f>
        <v>5.2350302772300218E-2</v>
      </c>
      <c r="J122">
        <v>2</v>
      </c>
      <c r="K122">
        <v>12.830334835848985</v>
      </c>
      <c r="L122">
        <v>12</v>
      </c>
      <c r="M122">
        <v>3</v>
      </c>
      <c r="N122">
        <f t="shared" ref="N122:N140" si="37">L122/K122</f>
        <v>0.93528346325545897</v>
      </c>
      <c r="O122">
        <f t="shared" ref="O122:O140" si="38">M122/K122</f>
        <v>0.23382086581386474</v>
      </c>
    </row>
    <row r="123" spans="1:15">
      <c r="A123">
        <v>3</v>
      </c>
      <c r="B123">
        <v>10.376748238248819</v>
      </c>
      <c r="C123">
        <v>9</v>
      </c>
      <c r="D123">
        <v>2</v>
      </c>
      <c r="E123">
        <f t="shared" si="35"/>
        <v>0.86732373122688777</v>
      </c>
      <c r="F123">
        <f t="shared" si="36"/>
        <v>0.19273860693930839</v>
      </c>
      <c r="J123">
        <v>3</v>
      </c>
      <c r="K123">
        <v>10.115126296789379</v>
      </c>
      <c r="L123">
        <v>13</v>
      </c>
      <c r="M123">
        <v>5</v>
      </c>
      <c r="N123">
        <f t="shared" si="37"/>
        <v>1.2852039231706185</v>
      </c>
      <c r="O123">
        <f t="shared" si="38"/>
        <v>0.49430920121946864</v>
      </c>
    </row>
    <row r="124" spans="1:15">
      <c r="A124">
        <v>4</v>
      </c>
      <c r="B124">
        <v>36.807368664440006</v>
      </c>
      <c r="C124">
        <v>2</v>
      </c>
      <c r="D124">
        <v>5</v>
      </c>
      <c r="E124">
        <f t="shared" si="35"/>
        <v>5.4336945904318923E-2</v>
      </c>
      <c r="F124">
        <f t="shared" si="36"/>
        <v>0.13584236476079731</v>
      </c>
      <c r="J124">
        <v>4</v>
      </c>
      <c r="K124">
        <v>10.352689698817406</v>
      </c>
      <c r="L124">
        <v>13</v>
      </c>
      <c r="M124">
        <v>1</v>
      </c>
      <c r="N124">
        <f t="shared" si="37"/>
        <v>1.2557123200055922</v>
      </c>
      <c r="O124">
        <f t="shared" si="38"/>
        <v>9.6593255385045554E-2</v>
      </c>
    </row>
    <row r="125" spans="1:15">
      <c r="A125">
        <v>5</v>
      </c>
      <c r="B125">
        <v>13.165016976821564</v>
      </c>
      <c r="C125">
        <v>15</v>
      </c>
      <c r="D125">
        <v>1</v>
      </c>
      <c r="E125">
        <f t="shared" si="35"/>
        <v>1.1393832629619181</v>
      </c>
      <c r="F125">
        <f t="shared" si="36"/>
        <v>7.5958884197461204E-2</v>
      </c>
      <c r="J125">
        <v>5</v>
      </c>
      <c r="K125">
        <v>10.488045957183825</v>
      </c>
      <c r="L125">
        <v>11</v>
      </c>
      <c r="M125">
        <v>2</v>
      </c>
      <c r="N125">
        <f t="shared" si="37"/>
        <v>1.0488131006391623</v>
      </c>
      <c r="O125">
        <f t="shared" si="38"/>
        <v>0.19069329102530228</v>
      </c>
    </row>
    <row r="126" spans="1:15">
      <c r="A126">
        <v>6</v>
      </c>
      <c r="B126">
        <v>71.85150648385877</v>
      </c>
      <c r="C126">
        <v>10</v>
      </c>
      <c r="D126">
        <v>9</v>
      </c>
      <c r="E126">
        <f t="shared" si="35"/>
        <v>0.13917592670442436</v>
      </c>
      <c r="F126">
        <f t="shared" si="36"/>
        <v>0.12525833403398193</v>
      </c>
      <c r="J126">
        <v>6</v>
      </c>
      <c r="K126">
        <v>10.713659505509776</v>
      </c>
      <c r="L126">
        <v>12</v>
      </c>
      <c r="M126">
        <v>1</v>
      </c>
      <c r="N126">
        <f t="shared" si="37"/>
        <v>1.1200654635168021</v>
      </c>
      <c r="O126">
        <f t="shared" si="38"/>
        <v>9.3338788626400174E-2</v>
      </c>
    </row>
    <row r="127" spans="1:15">
      <c r="A127">
        <v>7</v>
      </c>
      <c r="B127">
        <v>11.820085448083699</v>
      </c>
      <c r="C127">
        <v>12</v>
      </c>
      <c r="D127">
        <v>5</v>
      </c>
      <c r="E127">
        <f t="shared" si="35"/>
        <v>1.0152210872507246</v>
      </c>
      <c r="F127">
        <f t="shared" si="36"/>
        <v>0.42300878635446854</v>
      </c>
      <c r="J127">
        <v>7</v>
      </c>
      <c r="K127">
        <v>11.598303324193587</v>
      </c>
      <c r="L127">
        <v>5</v>
      </c>
      <c r="M127">
        <v>0</v>
      </c>
      <c r="N127">
        <f t="shared" si="37"/>
        <v>0.4310975373070477</v>
      </c>
      <c r="O127">
        <f t="shared" si="38"/>
        <v>0</v>
      </c>
    </row>
    <row r="128" spans="1:15">
      <c r="A128">
        <v>8</v>
      </c>
      <c r="B128">
        <v>15.095056806782807</v>
      </c>
      <c r="C128">
        <v>42</v>
      </c>
      <c r="D128">
        <v>3</v>
      </c>
      <c r="E128">
        <f t="shared" si="35"/>
        <v>2.782367800108426</v>
      </c>
      <c r="F128">
        <f t="shared" si="36"/>
        <v>0.19874055715060185</v>
      </c>
      <c r="J128">
        <v>8</v>
      </c>
      <c r="K128">
        <v>10.144359023615046</v>
      </c>
      <c r="L128">
        <v>8</v>
      </c>
      <c r="M128">
        <v>3</v>
      </c>
      <c r="N128">
        <f t="shared" si="37"/>
        <v>0.78861562188175771</v>
      </c>
      <c r="O128">
        <f t="shared" si="38"/>
        <v>0.29573085820565914</v>
      </c>
    </row>
    <row r="129" spans="1:15">
      <c r="A129">
        <v>9</v>
      </c>
      <c r="B129">
        <v>25.713741151376631</v>
      </c>
      <c r="C129">
        <v>10</v>
      </c>
      <c r="D129">
        <v>2</v>
      </c>
      <c r="E129">
        <f t="shared" si="35"/>
        <v>0.38889712473692817</v>
      </c>
      <c r="F129">
        <f t="shared" si="36"/>
        <v>7.7779424947385628E-2</v>
      </c>
      <c r="J129">
        <v>9</v>
      </c>
      <c r="K129">
        <v>9.7483770957016223</v>
      </c>
      <c r="L129">
        <v>12</v>
      </c>
      <c r="M129">
        <v>1</v>
      </c>
      <c r="N129">
        <f t="shared" si="37"/>
        <v>1.2309741285337834</v>
      </c>
      <c r="O129">
        <f t="shared" si="38"/>
        <v>0.10258117737781529</v>
      </c>
    </row>
    <row r="130" spans="1:15">
      <c r="A130">
        <v>10</v>
      </c>
      <c r="B130">
        <v>40.14778300230288</v>
      </c>
      <c r="C130">
        <v>9</v>
      </c>
      <c r="D130">
        <v>8</v>
      </c>
      <c r="E130">
        <f t="shared" si="35"/>
        <v>0.22417178053103853</v>
      </c>
      <c r="F130">
        <f t="shared" si="36"/>
        <v>0.19926380491647869</v>
      </c>
      <c r="J130">
        <v>10</v>
      </c>
      <c r="K130">
        <v>10.213346758041656</v>
      </c>
      <c r="L130">
        <v>12</v>
      </c>
      <c r="M130">
        <v>1</v>
      </c>
      <c r="N130">
        <f t="shared" si="37"/>
        <v>1.1749331814815347</v>
      </c>
      <c r="O130">
        <f t="shared" si="38"/>
        <v>9.7911098456794549E-2</v>
      </c>
    </row>
    <row r="131" spans="1:15">
      <c r="A131">
        <v>11</v>
      </c>
      <c r="B131">
        <v>40.280168619309428</v>
      </c>
      <c r="C131">
        <v>7</v>
      </c>
      <c r="D131">
        <v>8</v>
      </c>
      <c r="E131">
        <f t="shared" si="35"/>
        <v>0.17378278790631363</v>
      </c>
      <c r="F131">
        <f t="shared" si="36"/>
        <v>0.19860890046435842</v>
      </c>
      <c r="J131">
        <v>11</v>
      </c>
      <c r="K131">
        <v>6.8705574737425783</v>
      </c>
      <c r="L131">
        <v>17</v>
      </c>
      <c r="M131">
        <v>0</v>
      </c>
      <c r="N131">
        <f t="shared" si="37"/>
        <v>2.4743261467456499</v>
      </c>
      <c r="O131">
        <f t="shared" si="38"/>
        <v>0</v>
      </c>
    </row>
    <row r="132" spans="1:15">
      <c r="A132">
        <v>12</v>
      </c>
      <c r="B132">
        <v>42.018888942950404</v>
      </c>
      <c r="C132">
        <v>6</v>
      </c>
      <c r="D132">
        <v>1</v>
      </c>
      <c r="E132">
        <f t="shared" si="35"/>
        <v>0.1427929236336134</v>
      </c>
      <c r="F132">
        <f t="shared" si="36"/>
        <v>2.3798820605602233E-2</v>
      </c>
      <c r="J132">
        <v>12</v>
      </c>
      <c r="K132">
        <v>9.8315543023471115</v>
      </c>
      <c r="L132">
        <v>9</v>
      </c>
      <c r="M132">
        <v>12</v>
      </c>
      <c r="N132">
        <f t="shared" si="37"/>
        <v>0.91541985358829858</v>
      </c>
      <c r="O132">
        <f t="shared" si="38"/>
        <v>1.2205598047843982</v>
      </c>
    </row>
    <row r="133" spans="1:15">
      <c r="A133">
        <v>13</v>
      </c>
      <c r="B133">
        <v>33.247994525986073</v>
      </c>
      <c r="C133">
        <v>16</v>
      </c>
      <c r="D133">
        <v>2</v>
      </c>
      <c r="E133">
        <f t="shared" si="35"/>
        <v>0.48123203303268924</v>
      </c>
      <c r="F133">
        <f t="shared" si="36"/>
        <v>6.0154004129086155E-2</v>
      </c>
      <c r="J133">
        <v>13</v>
      </c>
      <c r="K133">
        <v>11.385974705750931</v>
      </c>
      <c r="L133">
        <v>12</v>
      </c>
      <c r="M133">
        <v>3</v>
      </c>
      <c r="N133">
        <f t="shared" si="37"/>
        <v>1.0539282152048812</v>
      </c>
      <c r="O133">
        <f t="shared" si="38"/>
        <v>0.26348205380122031</v>
      </c>
    </row>
    <row r="134" spans="1:15">
      <c r="A134">
        <v>14</v>
      </c>
      <c r="B134">
        <v>20.573587047474245</v>
      </c>
      <c r="C134">
        <v>43</v>
      </c>
      <c r="D134">
        <v>1</v>
      </c>
      <c r="E134">
        <f t="shared" si="35"/>
        <v>2.0900584764716066</v>
      </c>
      <c r="F134">
        <f t="shared" si="36"/>
        <v>4.8606011080735041E-2</v>
      </c>
      <c r="J134">
        <v>14</v>
      </c>
      <c r="K134">
        <v>10.992112080942407</v>
      </c>
      <c r="L134">
        <v>16</v>
      </c>
      <c r="M134">
        <v>3</v>
      </c>
      <c r="N134">
        <f t="shared" si="37"/>
        <v>1.4555892336414606</v>
      </c>
      <c r="O134">
        <f t="shared" si="38"/>
        <v>0.27292298130777387</v>
      </c>
    </row>
    <row r="135" spans="1:15">
      <c r="A135">
        <v>15</v>
      </c>
      <c r="B135">
        <v>12.87579512107893</v>
      </c>
      <c r="C135">
        <v>14</v>
      </c>
      <c r="D135">
        <v>5</v>
      </c>
      <c r="E135">
        <f t="shared" si="35"/>
        <v>1.0873114917059092</v>
      </c>
      <c r="F135">
        <f t="shared" si="36"/>
        <v>0.38832553275211046</v>
      </c>
      <c r="J135">
        <v>15</v>
      </c>
      <c r="K135">
        <v>9.2212851598895913</v>
      </c>
      <c r="L135">
        <v>11</v>
      </c>
      <c r="M135">
        <v>1</v>
      </c>
      <c r="N135">
        <f t="shared" si="37"/>
        <v>1.192892293131482</v>
      </c>
      <c r="O135">
        <f t="shared" si="38"/>
        <v>0.10844475392104383</v>
      </c>
    </row>
    <row r="136" spans="1:15">
      <c r="A136">
        <v>16</v>
      </c>
      <c r="B136">
        <v>23.573980911165599</v>
      </c>
      <c r="C136">
        <v>3</v>
      </c>
      <c r="D136">
        <v>6</v>
      </c>
      <c r="E136">
        <f t="shared" si="35"/>
        <v>0.12725894753647984</v>
      </c>
      <c r="F136">
        <f t="shared" si="36"/>
        <v>0.25451789507295969</v>
      </c>
      <c r="J136">
        <v>16</v>
      </c>
      <c r="K136">
        <v>9.9460289563222162</v>
      </c>
      <c r="L136">
        <v>18</v>
      </c>
      <c r="M136">
        <v>2</v>
      </c>
      <c r="N136">
        <f t="shared" si="37"/>
        <v>1.8097675041010473</v>
      </c>
      <c r="O136">
        <f t="shared" si="38"/>
        <v>0.20108527823344968</v>
      </c>
    </row>
    <row r="137" spans="1:15">
      <c r="A137">
        <v>17</v>
      </c>
      <c r="B137">
        <v>9.5281009650402009</v>
      </c>
      <c r="C137">
        <v>12</v>
      </c>
      <c r="D137">
        <v>3</v>
      </c>
      <c r="E137">
        <f t="shared" si="35"/>
        <v>1.2594324980423179</v>
      </c>
      <c r="F137">
        <f t="shared" si="36"/>
        <v>0.31485812451057948</v>
      </c>
      <c r="J137">
        <v>17</v>
      </c>
      <c r="K137">
        <v>9.3572376265647978</v>
      </c>
      <c r="L137">
        <v>25</v>
      </c>
      <c r="M137">
        <v>0</v>
      </c>
      <c r="N137">
        <f t="shared" si="37"/>
        <v>2.6717286658432258</v>
      </c>
      <c r="O137">
        <f t="shared" si="38"/>
        <v>0</v>
      </c>
    </row>
    <row r="138" spans="1:15">
      <c r="A138">
        <v>18</v>
      </c>
      <c r="B138">
        <v>38.62154844125233</v>
      </c>
      <c r="C138">
        <v>4</v>
      </c>
      <c r="D138">
        <v>11</v>
      </c>
      <c r="E138">
        <f t="shared" si="35"/>
        <v>0.10356912556430628</v>
      </c>
      <c r="F138">
        <f t="shared" si="36"/>
        <v>0.28481509530184229</v>
      </c>
      <c r="J138">
        <v>18</v>
      </c>
      <c r="K138">
        <v>11.143813709857142</v>
      </c>
      <c r="L138">
        <v>4</v>
      </c>
      <c r="M138">
        <v>5</v>
      </c>
      <c r="N138">
        <f t="shared" si="37"/>
        <v>0.35894354519421323</v>
      </c>
      <c r="O138">
        <f t="shared" si="38"/>
        <v>0.44867943149276657</v>
      </c>
    </row>
    <row r="139" spans="1:15">
      <c r="A139">
        <v>19</v>
      </c>
      <c r="B139">
        <v>13.361181085517853</v>
      </c>
      <c r="C139">
        <v>11</v>
      </c>
      <c r="D139">
        <v>5</v>
      </c>
      <c r="E139">
        <f t="shared" si="35"/>
        <v>0.82328051162504412</v>
      </c>
      <c r="F139">
        <f t="shared" si="36"/>
        <v>0.37421841437502007</v>
      </c>
      <c r="J139">
        <v>19</v>
      </c>
      <c r="K139">
        <v>10.598931644274343</v>
      </c>
      <c r="L139">
        <v>8</v>
      </c>
      <c r="M139">
        <v>0</v>
      </c>
      <c r="N139">
        <f t="shared" si="37"/>
        <v>0.75479305542287245</v>
      </c>
      <c r="O139">
        <f t="shared" si="38"/>
        <v>0</v>
      </c>
    </row>
    <row r="140" spans="1:15">
      <c r="A140">
        <v>20</v>
      </c>
      <c r="B140">
        <v>22.004164424035739</v>
      </c>
      <c r="C140">
        <v>12</v>
      </c>
      <c r="D140">
        <v>1</v>
      </c>
      <c r="E140">
        <f t="shared" si="35"/>
        <v>0.54535131481257604</v>
      </c>
      <c r="F140">
        <f>D140/B140</f>
        <v>4.5445942901048003E-2</v>
      </c>
      <c r="J140">
        <v>20</v>
      </c>
      <c r="K140">
        <v>10.870529885888727</v>
      </c>
      <c r="L140">
        <v>9</v>
      </c>
      <c r="M140">
        <v>4</v>
      </c>
      <c r="N140">
        <f t="shared" si="37"/>
        <v>0.8279265219336821</v>
      </c>
      <c r="O140">
        <f t="shared" si="38"/>
        <v>0.36796734308163648</v>
      </c>
    </row>
    <row r="143" spans="1:15">
      <c r="D143" t="s">
        <v>27</v>
      </c>
      <c r="E143">
        <f>AVERAGE(E121:E140)</f>
        <v>0.71419405148253035</v>
      </c>
      <c r="F143">
        <f>AVERAGE(F121:F140)</f>
        <v>0.17611941430511288</v>
      </c>
      <c r="M143" t="s">
        <v>27</v>
      </c>
      <c r="N143">
        <f>AVERAGE(N121:N140)</f>
        <v>1.1700581025100254</v>
      </c>
      <c r="O143">
        <f>AVERAGE(O121:O140)</f>
        <v>0.22953224476664807</v>
      </c>
    </row>
    <row r="144" spans="1:15">
      <c r="D144" t="s">
        <v>6</v>
      </c>
      <c r="E144">
        <v>20</v>
      </c>
      <c r="F144">
        <v>20</v>
      </c>
      <c r="M144" t="s">
        <v>6</v>
      </c>
      <c r="N144">
        <v>20</v>
      </c>
      <c r="O144">
        <v>20</v>
      </c>
    </row>
    <row r="145" spans="1:15">
      <c r="D145" t="s">
        <v>5</v>
      </c>
      <c r="E145">
        <f>STDEV(E121:E140)</f>
        <v>0.71332250798034846</v>
      </c>
      <c r="F145">
        <f>STDEV(F121:F140)</f>
        <v>0.12770705803084392</v>
      </c>
      <c r="M145" t="s">
        <v>5</v>
      </c>
      <c r="N145">
        <f>STDEV(N121:N140)</f>
        <v>0.58800619076621352</v>
      </c>
      <c r="O145">
        <f>STDEV(O121:O140)</f>
        <v>0.27533533115200598</v>
      </c>
    </row>
    <row r="146" spans="1:15">
      <c r="D146" t="s">
        <v>7</v>
      </c>
      <c r="E146">
        <f>E145/(SQRT(E144))</f>
        <v>0.15950376177246953</v>
      </c>
      <c r="F146">
        <f>F145/(SQRT(F144))</f>
        <v>2.8556166296347742E-2</v>
      </c>
      <c r="M146" t="s">
        <v>7</v>
      </c>
      <c r="N146">
        <f>N145/(SQRT(N144))</f>
        <v>0.13148218137439624</v>
      </c>
      <c r="O146">
        <f>O145/(SQRT(O144))</f>
        <v>6.1566851706330084E-2</v>
      </c>
    </row>
    <row r="152" spans="1:15">
      <c r="A152" t="s">
        <v>167</v>
      </c>
    </row>
  </sheetData>
  <phoneticPr fontId="4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D0015-0355-B040-895E-2A630E62DE11}">
  <dimension ref="A1:C4"/>
  <sheetViews>
    <sheetView zoomScale="106" workbookViewId="0">
      <selection activeCell="D5" sqref="A1:D5"/>
    </sheetView>
  </sheetViews>
  <sheetFormatPr baseColWidth="10" defaultRowHeight="16"/>
  <sheetData>
    <row r="1" spans="1:3">
      <c r="B1" t="s">
        <v>160</v>
      </c>
    </row>
    <row r="2" spans="1:3">
      <c r="B2" t="s">
        <v>161</v>
      </c>
      <c r="C2" t="s">
        <v>6</v>
      </c>
    </row>
    <row r="3" spans="1:3">
      <c r="A3" t="s">
        <v>148</v>
      </c>
      <c r="B3" t="s">
        <v>162</v>
      </c>
      <c r="C3" s="8">
        <v>398278</v>
      </c>
    </row>
    <row r="4" spans="1:3">
      <c r="A4" t="s">
        <v>105</v>
      </c>
      <c r="B4" t="s">
        <v>163</v>
      </c>
      <c r="C4" s="8">
        <v>533019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26D60-B672-9E40-B6B8-54F22568DEEA}">
  <dimension ref="A1:C4"/>
  <sheetViews>
    <sheetView workbookViewId="0">
      <selection activeCell="H19" sqref="H19"/>
    </sheetView>
  </sheetViews>
  <sheetFormatPr baseColWidth="10" defaultRowHeight="16"/>
  <sheetData>
    <row r="1" spans="1:3">
      <c r="B1" t="s">
        <v>164</v>
      </c>
    </row>
    <row r="2" spans="1:3">
      <c r="B2" t="s">
        <v>161</v>
      </c>
      <c r="C2" t="s">
        <v>6</v>
      </c>
    </row>
    <row r="3" spans="1:3">
      <c r="A3" t="s">
        <v>148</v>
      </c>
      <c r="B3" t="s">
        <v>165</v>
      </c>
      <c r="C3" s="8">
        <v>88</v>
      </c>
    </row>
    <row r="4" spans="1:3">
      <c r="A4" t="s">
        <v>105</v>
      </c>
      <c r="B4" t="s">
        <v>166</v>
      </c>
      <c r="C4" s="8">
        <v>107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3A01B-6E75-A549-AA86-C2FEF67CAAFB}">
  <dimension ref="A1:L17"/>
  <sheetViews>
    <sheetView workbookViewId="0">
      <selection activeCell="F19" sqref="F19"/>
    </sheetView>
  </sheetViews>
  <sheetFormatPr baseColWidth="10" defaultRowHeight="16"/>
  <sheetData>
    <row r="1" spans="1:12">
      <c r="A1" t="s">
        <v>180</v>
      </c>
      <c r="E1" t="s">
        <v>180</v>
      </c>
      <c r="J1" t="s">
        <v>180</v>
      </c>
    </row>
    <row r="2" spans="1:12">
      <c r="A2" t="s">
        <v>19</v>
      </c>
      <c r="B2" t="s">
        <v>181</v>
      </c>
      <c r="E2" t="s">
        <v>19</v>
      </c>
      <c r="F2" t="s">
        <v>182</v>
      </c>
      <c r="J2" t="s">
        <v>19</v>
      </c>
      <c r="K2" t="s">
        <v>183</v>
      </c>
    </row>
    <row r="3" spans="1:12">
      <c r="A3" t="s">
        <v>184</v>
      </c>
      <c r="B3" t="s">
        <v>185</v>
      </c>
      <c r="E3" t="s">
        <v>184</v>
      </c>
      <c r="F3" t="s">
        <v>185</v>
      </c>
      <c r="J3" t="s">
        <v>184</v>
      </c>
      <c r="K3" t="s">
        <v>185</v>
      </c>
    </row>
    <row r="4" spans="1:12">
      <c r="A4" t="s">
        <v>186</v>
      </c>
      <c r="B4" t="s">
        <v>187</v>
      </c>
      <c r="C4" t="s">
        <v>188</v>
      </c>
      <c r="E4" t="s">
        <v>186</v>
      </c>
      <c r="F4" t="s">
        <v>187</v>
      </c>
      <c r="G4" t="s">
        <v>188</v>
      </c>
      <c r="J4" t="s">
        <v>186</v>
      </c>
      <c r="K4" t="s">
        <v>187</v>
      </c>
      <c r="L4" t="s">
        <v>188</v>
      </c>
    </row>
    <row r="5" spans="1:12">
      <c r="E5">
        <v>192</v>
      </c>
      <c r="F5">
        <v>3.2</v>
      </c>
      <c r="G5">
        <v>0</v>
      </c>
      <c r="J5">
        <v>192</v>
      </c>
      <c r="K5">
        <v>12.5</v>
      </c>
    </row>
    <row r="6" spans="1:12">
      <c r="A6">
        <v>210</v>
      </c>
      <c r="B6">
        <v>7.5</v>
      </c>
      <c r="E6">
        <v>210</v>
      </c>
      <c r="F6">
        <v>2.2000000000000002</v>
      </c>
      <c r="G6">
        <v>0.6875</v>
      </c>
      <c r="J6">
        <v>280</v>
      </c>
      <c r="K6">
        <v>26</v>
      </c>
    </row>
    <row r="7" spans="1:12">
      <c r="A7">
        <v>280</v>
      </c>
      <c r="B7">
        <v>29.4</v>
      </c>
      <c r="E7">
        <v>320</v>
      </c>
      <c r="F7">
        <v>11.2</v>
      </c>
      <c r="G7">
        <v>3.4999999999999996</v>
      </c>
      <c r="J7">
        <v>350</v>
      </c>
      <c r="K7">
        <v>27.5</v>
      </c>
    </row>
    <row r="8" spans="1:12">
      <c r="A8">
        <v>360</v>
      </c>
      <c r="B8">
        <v>40.700000000000003</v>
      </c>
      <c r="E8">
        <v>360</v>
      </c>
      <c r="F8">
        <v>28.3</v>
      </c>
      <c r="G8">
        <v>8.84375</v>
      </c>
      <c r="J8">
        <v>360</v>
      </c>
      <c r="K8">
        <v>32</v>
      </c>
    </row>
    <row r="9" spans="1:12">
      <c r="A9">
        <v>363</v>
      </c>
      <c r="B9">
        <v>54.3</v>
      </c>
      <c r="E9">
        <v>363</v>
      </c>
      <c r="F9">
        <v>34.299999999999997</v>
      </c>
      <c r="G9">
        <v>10.718749999999998</v>
      </c>
      <c r="J9">
        <v>400</v>
      </c>
      <c r="K9">
        <v>50</v>
      </c>
    </row>
    <row r="10" spans="1:12">
      <c r="A10">
        <v>700</v>
      </c>
      <c r="B10">
        <v>53</v>
      </c>
      <c r="E10">
        <v>700</v>
      </c>
      <c r="F10">
        <v>37.9</v>
      </c>
      <c r="G10">
        <v>11.843749999999998</v>
      </c>
      <c r="J10">
        <v>525</v>
      </c>
      <c r="K10">
        <v>58</v>
      </c>
    </row>
    <row r="11" spans="1:12">
      <c r="A11">
        <v>1620</v>
      </c>
      <c r="B11">
        <v>55.7</v>
      </c>
      <c r="E11">
        <v>1620</v>
      </c>
      <c r="F11">
        <v>52.4</v>
      </c>
      <c r="G11">
        <v>16.375</v>
      </c>
      <c r="J11">
        <v>605</v>
      </c>
      <c r="K11">
        <v>57</v>
      </c>
    </row>
    <row r="12" spans="1:12">
      <c r="A12">
        <v>4700</v>
      </c>
      <c r="B12">
        <v>24.7</v>
      </c>
      <c r="E12">
        <v>4700</v>
      </c>
      <c r="F12">
        <v>46.9</v>
      </c>
      <c r="G12">
        <v>14.656249999999998</v>
      </c>
      <c r="J12">
        <v>850</v>
      </c>
      <c r="K12">
        <v>49</v>
      </c>
    </row>
    <row r="13" spans="1:12">
      <c r="A13">
        <v>5000</v>
      </c>
      <c r="B13">
        <v>26</v>
      </c>
      <c r="E13">
        <v>5000</v>
      </c>
      <c r="F13">
        <v>39.700000000000003</v>
      </c>
      <c r="G13">
        <v>12.40625</v>
      </c>
      <c r="J13">
        <v>1700</v>
      </c>
      <c r="K13">
        <v>44</v>
      </c>
    </row>
    <row r="14" spans="1:12">
      <c r="A14">
        <v>5700</v>
      </c>
      <c r="B14">
        <v>38.9</v>
      </c>
      <c r="E14">
        <v>5700</v>
      </c>
      <c r="F14">
        <v>40</v>
      </c>
      <c r="G14">
        <v>12.5</v>
      </c>
      <c r="J14">
        <v>4250</v>
      </c>
      <c r="K14">
        <v>37.5</v>
      </c>
    </row>
    <row r="15" spans="1:12">
      <c r="A15">
        <v>7300</v>
      </c>
      <c r="B15">
        <v>24</v>
      </c>
      <c r="E15">
        <v>7300</v>
      </c>
      <c r="F15">
        <v>27.1</v>
      </c>
      <c r="G15">
        <v>8.46875</v>
      </c>
      <c r="J15">
        <v>9600</v>
      </c>
      <c r="K15">
        <v>37.5</v>
      </c>
    </row>
    <row r="16" spans="1:12">
      <c r="A16">
        <v>11700</v>
      </c>
      <c r="B16">
        <v>35</v>
      </c>
      <c r="E16">
        <v>11700</v>
      </c>
      <c r="F16">
        <v>40.200000000000003</v>
      </c>
      <c r="G16">
        <v>12.5625</v>
      </c>
    </row>
    <row r="17" spans="1:7">
      <c r="A17">
        <v>21500</v>
      </c>
      <c r="B17">
        <v>34.700000000000003</v>
      </c>
      <c r="E17">
        <v>21500</v>
      </c>
      <c r="F17">
        <v>28.7</v>
      </c>
      <c r="G17">
        <v>8.96875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A8774-8842-104C-8A61-AA70EA26D3F4}">
  <dimension ref="A1:O120"/>
  <sheetViews>
    <sheetView topLeftCell="B1" zoomScale="94" workbookViewId="0">
      <selection activeCell="N18" sqref="N18"/>
    </sheetView>
  </sheetViews>
  <sheetFormatPr baseColWidth="10" defaultRowHeight="16"/>
  <sheetData>
    <row r="1" spans="1:15">
      <c r="A1" t="s">
        <v>0</v>
      </c>
      <c r="B1" t="s">
        <v>1</v>
      </c>
      <c r="C1" t="s">
        <v>2</v>
      </c>
      <c r="D1" t="s">
        <v>170</v>
      </c>
      <c r="I1" t="s">
        <v>173</v>
      </c>
      <c r="J1" t="s">
        <v>174</v>
      </c>
      <c r="K1" t="s">
        <v>175</v>
      </c>
      <c r="L1" t="s">
        <v>176</v>
      </c>
      <c r="M1" t="s">
        <v>177</v>
      </c>
      <c r="N1" t="s">
        <v>178</v>
      </c>
      <c r="O1" t="s">
        <v>179</v>
      </c>
    </row>
    <row r="2" spans="1:15">
      <c r="A2" t="s">
        <v>171</v>
      </c>
      <c r="B2">
        <v>0</v>
      </c>
      <c r="C2">
        <v>0.74105019427325403</v>
      </c>
      <c r="D2">
        <v>3</v>
      </c>
      <c r="I2">
        <v>27</v>
      </c>
      <c r="J2">
        <v>4048.3087693433399</v>
      </c>
      <c r="K2">
        <v>4.0483087693433397</v>
      </c>
      <c r="L2">
        <v>3</v>
      </c>
      <c r="M2">
        <v>0</v>
      </c>
      <c r="N2">
        <v>0.74105019427325403</v>
      </c>
      <c r="O2">
        <v>0</v>
      </c>
    </row>
    <row r="3" spans="1:15">
      <c r="A3" t="s">
        <v>171</v>
      </c>
      <c r="B3">
        <v>0</v>
      </c>
      <c r="C3">
        <v>0.44756039655035434</v>
      </c>
      <c r="D3">
        <v>3</v>
      </c>
      <c r="I3">
        <v>28</v>
      </c>
      <c r="J3">
        <v>2234.3353158761702</v>
      </c>
      <c r="K3">
        <v>2.2343353158761703</v>
      </c>
      <c r="L3">
        <v>1</v>
      </c>
      <c r="M3">
        <v>0</v>
      </c>
      <c r="N3">
        <v>0.44756039655035434</v>
      </c>
      <c r="O3">
        <v>0</v>
      </c>
    </row>
    <row r="4" spans="1:15">
      <c r="A4" t="s">
        <v>171</v>
      </c>
      <c r="B4">
        <v>0</v>
      </c>
      <c r="C4">
        <v>1.773599013036796</v>
      </c>
      <c r="D4">
        <v>20</v>
      </c>
      <c r="I4">
        <v>29</v>
      </c>
      <c r="J4">
        <v>1691.4759074337401</v>
      </c>
      <c r="K4">
        <v>1.69147590743374</v>
      </c>
      <c r="L4">
        <v>3</v>
      </c>
      <c r="M4">
        <v>0</v>
      </c>
      <c r="N4">
        <v>1.773599013036796</v>
      </c>
      <c r="O4">
        <v>0</v>
      </c>
    </row>
    <row r="5" spans="1:15">
      <c r="A5" t="s">
        <v>171</v>
      </c>
      <c r="B5">
        <v>0</v>
      </c>
      <c r="C5">
        <v>1.7123478472476068</v>
      </c>
      <c r="D5">
        <v>12</v>
      </c>
      <c r="I5">
        <v>30</v>
      </c>
      <c r="J5">
        <v>1167.9869853632599</v>
      </c>
      <c r="K5">
        <v>1.1679869853632598</v>
      </c>
      <c r="L5">
        <v>2</v>
      </c>
      <c r="M5">
        <v>0</v>
      </c>
      <c r="N5">
        <v>1.7123478472476068</v>
      </c>
      <c r="O5">
        <v>0</v>
      </c>
    </row>
    <row r="6" spans="1:15">
      <c r="A6" t="s">
        <v>171</v>
      </c>
      <c r="B6">
        <v>0</v>
      </c>
      <c r="C6">
        <v>1.7403520442617908</v>
      </c>
      <c r="D6">
        <v>15</v>
      </c>
      <c r="I6">
        <v>31</v>
      </c>
      <c r="J6">
        <v>1723.7891666180201</v>
      </c>
      <c r="K6">
        <v>1.7237891666180201</v>
      </c>
      <c r="L6">
        <v>3</v>
      </c>
      <c r="M6">
        <v>0</v>
      </c>
      <c r="N6">
        <v>1.7403520442617908</v>
      </c>
      <c r="O6">
        <v>0</v>
      </c>
    </row>
    <row r="7" spans="1:15">
      <c r="A7" t="s">
        <v>171</v>
      </c>
      <c r="B7">
        <v>0.23477699257484372</v>
      </c>
      <c r="C7">
        <v>0.23477699257484372</v>
      </c>
      <c r="D7">
        <v>13</v>
      </c>
      <c r="I7">
        <v>32</v>
      </c>
      <c r="J7">
        <v>4259.3611453695303</v>
      </c>
      <c r="K7">
        <v>4.2593611453695299</v>
      </c>
      <c r="L7">
        <v>1</v>
      </c>
      <c r="M7">
        <v>1</v>
      </c>
      <c r="N7">
        <v>0.23477699257484372</v>
      </c>
      <c r="O7">
        <v>0.23477699257484372</v>
      </c>
    </row>
    <row r="8" spans="1:15">
      <c r="A8" t="s">
        <v>171</v>
      </c>
      <c r="B8">
        <v>0</v>
      </c>
      <c r="C8">
        <v>0.57977003877916711</v>
      </c>
      <c r="D8">
        <v>40</v>
      </c>
      <c r="I8">
        <v>33</v>
      </c>
      <c r="J8">
        <v>3449.6435935382901</v>
      </c>
      <c r="K8">
        <v>3.4496435935382901</v>
      </c>
      <c r="L8">
        <v>2</v>
      </c>
      <c r="M8">
        <v>0</v>
      </c>
      <c r="N8">
        <v>0.57977003877916711</v>
      </c>
      <c r="O8">
        <v>0</v>
      </c>
    </row>
    <row r="9" spans="1:15">
      <c r="A9" t="s">
        <v>171</v>
      </c>
      <c r="B9">
        <v>0.26013774631224035</v>
      </c>
      <c r="C9">
        <v>0.5202754926244807</v>
      </c>
      <c r="D9">
        <v>19</v>
      </c>
      <c r="I9">
        <v>34</v>
      </c>
      <c r="J9">
        <v>3844.1172577843099</v>
      </c>
      <c r="K9">
        <v>3.8441172577843101</v>
      </c>
      <c r="L9">
        <v>2</v>
      </c>
      <c r="M9">
        <v>1</v>
      </c>
      <c r="N9">
        <v>0.5202754926244807</v>
      </c>
      <c r="O9">
        <v>0.26013774631224035</v>
      </c>
    </row>
    <row r="10" spans="1:15">
      <c r="A10" t="s">
        <v>171</v>
      </c>
      <c r="B10">
        <v>0.47841870618898974</v>
      </c>
      <c r="C10">
        <v>0.95683741237797948</v>
      </c>
      <c r="D10">
        <v>70</v>
      </c>
      <c r="I10">
        <v>35</v>
      </c>
      <c r="J10">
        <v>2090.2192724984502</v>
      </c>
      <c r="K10">
        <v>2.0902192724984503</v>
      </c>
      <c r="L10">
        <v>2</v>
      </c>
      <c r="M10">
        <v>1</v>
      </c>
      <c r="N10">
        <v>0.95683741237797948</v>
      </c>
      <c r="O10">
        <v>0.47841870618898974</v>
      </c>
    </row>
    <row r="11" spans="1:15">
      <c r="A11" t="s">
        <v>171</v>
      </c>
      <c r="B11">
        <v>0</v>
      </c>
      <c r="C11">
        <v>0.96163611204448773</v>
      </c>
      <c r="D11">
        <v>33</v>
      </c>
      <c r="I11">
        <v>36</v>
      </c>
      <c r="J11">
        <v>1039.8943919378701</v>
      </c>
      <c r="K11">
        <v>1.03989439193787</v>
      </c>
      <c r="L11">
        <v>1</v>
      </c>
      <c r="M11">
        <v>0</v>
      </c>
      <c r="N11">
        <v>0.96163611204448773</v>
      </c>
      <c r="O11">
        <v>0</v>
      </c>
    </row>
    <row r="12" spans="1:15">
      <c r="A12" t="s">
        <v>171</v>
      </c>
      <c r="B12">
        <v>0</v>
      </c>
      <c r="C12">
        <v>0.93446185725440012</v>
      </c>
      <c r="D12">
        <v>27</v>
      </c>
      <c r="I12">
        <v>37</v>
      </c>
      <c r="J12">
        <v>4280.5385462737304</v>
      </c>
      <c r="K12">
        <v>4.2805385462737302</v>
      </c>
      <c r="L12">
        <v>4</v>
      </c>
      <c r="M12">
        <v>0</v>
      </c>
      <c r="N12">
        <v>0.93446185725440012</v>
      </c>
      <c r="O12">
        <v>0</v>
      </c>
    </row>
    <row r="13" spans="1:15">
      <c r="A13" t="s">
        <v>171</v>
      </c>
      <c r="B13">
        <v>0</v>
      </c>
      <c r="C13">
        <v>0.66293392707108145</v>
      </c>
      <c r="D13">
        <v>36</v>
      </c>
      <c r="I13">
        <v>38</v>
      </c>
      <c r="J13">
        <v>3016.8919078198801</v>
      </c>
      <c r="K13">
        <v>3.0168919078198799</v>
      </c>
      <c r="L13">
        <v>2</v>
      </c>
      <c r="M13">
        <v>0</v>
      </c>
      <c r="N13">
        <v>0.66293392707108145</v>
      </c>
      <c r="O13">
        <v>0</v>
      </c>
    </row>
    <row r="14" spans="1:15">
      <c r="A14" t="s">
        <v>171</v>
      </c>
      <c r="B14">
        <v>0</v>
      </c>
      <c r="C14">
        <v>0.32944432624813907</v>
      </c>
      <c r="D14">
        <v>39</v>
      </c>
      <c r="I14">
        <v>39</v>
      </c>
      <c r="J14">
        <v>3035.41424248659</v>
      </c>
      <c r="K14">
        <v>3.0354142424865898</v>
      </c>
      <c r="L14">
        <v>1</v>
      </c>
      <c r="M14">
        <v>0</v>
      </c>
      <c r="N14">
        <v>0.32944432624813907</v>
      </c>
      <c r="O14">
        <v>0</v>
      </c>
    </row>
    <row r="15" spans="1:15">
      <c r="A15" t="s">
        <v>171</v>
      </c>
      <c r="B15">
        <v>0</v>
      </c>
      <c r="C15">
        <v>4.6170911917720447</v>
      </c>
      <c r="D15">
        <v>4</v>
      </c>
      <c r="I15">
        <v>40</v>
      </c>
      <c r="J15">
        <v>866.34632799288397</v>
      </c>
      <c r="K15">
        <v>0.86634632799288402</v>
      </c>
      <c r="L15">
        <v>4</v>
      </c>
      <c r="M15">
        <v>0</v>
      </c>
      <c r="N15">
        <v>4.6170911917720447</v>
      </c>
      <c r="O15">
        <v>0</v>
      </c>
    </row>
    <row r="16" spans="1:15">
      <c r="A16" t="s">
        <v>171</v>
      </c>
      <c r="B16">
        <v>0</v>
      </c>
      <c r="C16">
        <v>0.60734670606302144</v>
      </c>
      <c r="D16">
        <v>6</v>
      </c>
      <c r="I16">
        <v>41</v>
      </c>
      <c r="J16">
        <v>1646.50600722322</v>
      </c>
      <c r="K16">
        <v>1.64650600722322</v>
      </c>
      <c r="L16">
        <v>1</v>
      </c>
      <c r="M16">
        <v>0</v>
      </c>
      <c r="N16">
        <v>0.60734670606302144</v>
      </c>
      <c r="O16">
        <v>0</v>
      </c>
    </row>
    <row r="17" spans="1:15">
      <c r="A17" t="s">
        <v>171</v>
      </c>
      <c r="B17">
        <v>0.25073388873197106</v>
      </c>
      <c r="C17">
        <v>0.33431185164262811</v>
      </c>
      <c r="D17">
        <v>23</v>
      </c>
      <c r="I17">
        <v>42</v>
      </c>
      <c r="J17">
        <v>11964.8764479816</v>
      </c>
      <c r="K17">
        <v>11.964876447981601</v>
      </c>
      <c r="L17">
        <v>4</v>
      </c>
      <c r="M17">
        <v>3</v>
      </c>
      <c r="N17">
        <v>0.33431185164262811</v>
      </c>
      <c r="O17">
        <v>0.25073388873197106</v>
      </c>
    </row>
    <row r="18" spans="1:15">
      <c r="A18" t="s">
        <v>171</v>
      </c>
      <c r="B18">
        <v>0</v>
      </c>
      <c r="C18">
        <v>0.7030784022795612</v>
      </c>
      <c r="D18">
        <v>3</v>
      </c>
      <c r="I18">
        <v>43</v>
      </c>
      <c r="J18">
        <v>1422.31648242606</v>
      </c>
      <c r="K18">
        <v>1.4223164824260601</v>
      </c>
      <c r="L18">
        <v>1</v>
      </c>
      <c r="M18">
        <v>0</v>
      </c>
      <c r="N18">
        <v>0.7030784022795612</v>
      </c>
      <c r="O18">
        <v>0</v>
      </c>
    </row>
    <row r="19" spans="1:15">
      <c r="A19" t="s">
        <v>171</v>
      </c>
      <c r="B19">
        <v>0</v>
      </c>
      <c r="C19">
        <v>1.2871554331261086</v>
      </c>
      <c r="D19">
        <v>7</v>
      </c>
      <c r="I19">
        <v>44</v>
      </c>
      <c r="J19">
        <v>1553.8138973182199</v>
      </c>
      <c r="K19">
        <v>1.5538138973182198</v>
      </c>
      <c r="L19">
        <v>2</v>
      </c>
      <c r="M19">
        <v>0</v>
      </c>
      <c r="N19">
        <v>1.2871554331261086</v>
      </c>
      <c r="O19">
        <v>0</v>
      </c>
    </row>
    <row r="20" spans="1:15">
      <c r="A20" t="s">
        <v>171</v>
      </c>
      <c r="B20">
        <v>0</v>
      </c>
      <c r="C20">
        <v>0.37646821992168372</v>
      </c>
      <c r="D20">
        <v>40</v>
      </c>
      <c r="I20">
        <v>45</v>
      </c>
      <c r="J20">
        <v>2656.26671013035</v>
      </c>
      <c r="K20">
        <v>2.6562667101303501</v>
      </c>
      <c r="L20">
        <v>1</v>
      </c>
      <c r="M20">
        <v>0</v>
      </c>
      <c r="N20">
        <v>0.37646821992168372</v>
      </c>
      <c r="O20">
        <v>0</v>
      </c>
    </row>
    <row r="21" spans="1:15">
      <c r="A21" t="s">
        <v>171</v>
      </c>
      <c r="B21">
        <v>0</v>
      </c>
      <c r="C21">
        <v>0.51284021005342673</v>
      </c>
      <c r="D21">
        <v>6</v>
      </c>
      <c r="I21">
        <v>46</v>
      </c>
      <c r="J21">
        <v>3899.8502082971299</v>
      </c>
      <c r="K21">
        <v>3.89985020829713</v>
      </c>
      <c r="L21">
        <v>2</v>
      </c>
      <c r="M21">
        <v>0</v>
      </c>
      <c r="N21">
        <v>0.51284021005342673</v>
      </c>
      <c r="O21">
        <v>0</v>
      </c>
    </row>
    <row r="22" spans="1:15">
      <c r="A22" t="s">
        <v>171</v>
      </c>
      <c r="B22">
        <v>0</v>
      </c>
      <c r="C22">
        <v>2.593690626593808</v>
      </c>
      <c r="D22">
        <v>38</v>
      </c>
      <c r="I22">
        <v>194</v>
      </c>
      <c r="J22">
        <v>1927.7549715196001</v>
      </c>
      <c r="K22">
        <v>1.9277549715196001</v>
      </c>
      <c r="L22">
        <v>5</v>
      </c>
      <c r="M22">
        <v>0</v>
      </c>
      <c r="N22">
        <v>2.593690626593808</v>
      </c>
      <c r="O22">
        <v>0</v>
      </c>
    </row>
    <row r="23" spans="1:15">
      <c r="A23" t="s">
        <v>171</v>
      </c>
      <c r="B23">
        <v>0</v>
      </c>
      <c r="C23">
        <v>1.1303895147526326</v>
      </c>
      <c r="D23">
        <v>10</v>
      </c>
      <c r="I23">
        <v>195</v>
      </c>
      <c r="J23">
        <v>1769.30162028057</v>
      </c>
      <c r="K23">
        <v>1.76930162028057</v>
      </c>
      <c r="L23">
        <v>2</v>
      </c>
      <c r="M23">
        <v>0</v>
      </c>
      <c r="N23">
        <v>1.1303895147526326</v>
      </c>
      <c r="O23">
        <v>0</v>
      </c>
    </row>
    <row r="24" spans="1:15">
      <c r="A24" t="s">
        <v>171</v>
      </c>
      <c r="B24">
        <v>0.21774380268945603</v>
      </c>
      <c r="C24">
        <v>1.3064628161367362</v>
      </c>
      <c r="D24">
        <v>6</v>
      </c>
      <c r="I24">
        <v>196</v>
      </c>
      <c r="J24">
        <v>4592.5532100042801</v>
      </c>
      <c r="K24">
        <v>4.5925532100042803</v>
      </c>
      <c r="L24">
        <v>6</v>
      </c>
      <c r="M24">
        <v>1</v>
      </c>
      <c r="N24">
        <v>1.3064628161367362</v>
      </c>
      <c r="O24">
        <v>0.21774380268945603</v>
      </c>
    </row>
    <row r="25" spans="1:15">
      <c r="A25" t="s">
        <v>171</v>
      </c>
      <c r="B25">
        <v>0.81477138100885005</v>
      </c>
      <c r="C25">
        <v>0.54318092067256674</v>
      </c>
      <c r="D25">
        <v>15</v>
      </c>
      <c r="I25">
        <v>197</v>
      </c>
      <c r="J25">
        <v>3682.01445206065</v>
      </c>
      <c r="K25">
        <v>3.6820144520606499</v>
      </c>
      <c r="L25">
        <v>2</v>
      </c>
      <c r="M25">
        <v>3</v>
      </c>
      <c r="N25">
        <v>0.54318092067256674</v>
      </c>
      <c r="O25">
        <v>0.81477138100885005</v>
      </c>
    </row>
    <row r="26" spans="1:15">
      <c r="A26" t="s">
        <v>171</v>
      </c>
      <c r="B26">
        <v>0.15009896336050199</v>
      </c>
      <c r="C26">
        <v>0.90059378016301195</v>
      </c>
      <c r="D26">
        <v>135</v>
      </c>
      <c r="I26">
        <v>198</v>
      </c>
      <c r="J26">
        <v>6662.2711950264302</v>
      </c>
      <c r="K26">
        <v>6.6622711950264302</v>
      </c>
      <c r="L26">
        <v>6</v>
      </c>
      <c r="M26">
        <v>1</v>
      </c>
      <c r="N26">
        <v>0.90059378016301195</v>
      </c>
      <c r="O26">
        <v>0.15009896336050199</v>
      </c>
    </row>
    <row r="27" spans="1:15">
      <c r="A27" t="s">
        <v>171</v>
      </c>
      <c r="B27">
        <v>0</v>
      </c>
      <c r="C27">
        <v>0.24837097687742335</v>
      </c>
      <c r="D27">
        <v>30</v>
      </c>
      <c r="I27">
        <v>199</v>
      </c>
      <c r="J27">
        <v>8052.4706434884502</v>
      </c>
      <c r="K27">
        <v>8.0524706434884497</v>
      </c>
      <c r="L27">
        <v>2</v>
      </c>
      <c r="M27">
        <v>0</v>
      </c>
      <c r="N27">
        <v>0.24837097687742335</v>
      </c>
      <c r="O27">
        <v>0</v>
      </c>
    </row>
    <row r="28" spans="1:15">
      <c r="A28" t="s">
        <v>171</v>
      </c>
      <c r="B28">
        <v>0</v>
      </c>
      <c r="C28">
        <v>1.4750812317943611</v>
      </c>
      <c r="D28">
        <v>3</v>
      </c>
      <c r="I28">
        <v>200</v>
      </c>
      <c r="J28">
        <v>677.92876652870905</v>
      </c>
      <c r="K28">
        <v>0.67792876652870904</v>
      </c>
      <c r="L28">
        <v>1</v>
      </c>
      <c r="M28">
        <v>0</v>
      </c>
      <c r="N28">
        <v>1.4750812317943611</v>
      </c>
      <c r="O28">
        <v>0</v>
      </c>
    </row>
    <row r="29" spans="1:15">
      <c r="A29" t="s">
        <v>171</v>
      </c>
      <c r="B29">
        <v>0</v>
      </c>
      <c r="C29">
        <v>0.39929306782544599</v>
      </c>
      <c r="D29">
        <v>70</v>
      </c>
      <c r="I29">
        <v>201</v>
      </c>
      <c r="J29">
        <v>5008.8522971160501</v>
      </c>
      <c r="K29">
        <v>5.0088522971160501</v>
      </c>
      <c r="L29">
        <v>2</v>
      </c>
      <c r="M29">
        <v>0</v>
      </c>
      <c r="N29">
        <v>0.39929306782544599</v>
      </c>
      <c r="O29">
        <v>0</v>
      </c>
    </row>
    <row r="30" spans="1:15">
      <c r="A30" t="s">
        <v>171</v>
      </c>
      <c r="B30">
        <v>0</v>
      </c>
      <c r="C30">
        <v>0.79059106881108776</v>
      </c>
      <c r="D30">
        <v>16</v>
      </c>
      <c r="I30">
        <v>203</v>
      </c>
      <c r="J30">
        <v>2529.7528379717901</v>
      </c>
      <c r="K30">
        <v>2.52975283797179</v>
      </c>
      <c r="L30">
        <v>2</v>
      </c>
      <c r="M30">
        <v>0</v>
      </c>
      <c r="N30">
        <v>0.79059106881108776</v>
      </c>
      <c r="O30">
        <v>0</v>
      </c>
    </row>
    <row r="31" spans="1:15">
      <c r="A31" t="s">
        <v>171</v>
      </c>
      <c r="B31">
        <v>0.15357377710316833</v>
      </c>
      <c r="C31">
        <v>0.61429510841267332</v>
      </c>
      <c r="D31">
        <v>91</v>
      </c>
      <c r="I31">
        <v>204</v>
      </c>
      <c r="J31">
        <v>6511.5283277054295</v>
      </c>
      <c r="K31">
        <v>6.5115283277054292</v>
      </c>
      <c r="L31">
        <v>4</v>
      </c>
      <c r="M31">
        <v>1</v>
      </c>
      <c r="N31">
        <v>0.61429510841267332</v>
      </c>
      <c r="O31">
        <v>0.15357377710316833</v>
      </c>
    </row>
    <row r="32" spans="1:15">
      <c r="A32" t="s">
        <v>171</v>
      </c>
      <c r="B32">
        <v>0.25821589857132027</v>
      </c>
      <c r="C32">
        <v>0.51643179714264054</v>
      </c>
      <c r="D32">
        <v>50</v>
      </c>
      <c r="I32">
        <v>205</v>
      </c>
      <c r="J32">
        <v>3872.72823065074</v>
      </c>
      <c r="K32">
        <v>3.8727282306507398</v>
      </c>
      <c r="L32">
        <v>2</v>
      </c>
      <c r="M32">
        <v>1</v>
      </c>
      <c r="N32">
        <v>0.51643179714264054</v>
      </c>
      <c r="O32">
        <v>0.25821589857132027</v>
      </c>
    </row>
    <row r="33" spans="1:15">
      <c r="A33" t="s">
        <v>171</v>
      </c>
      <c r="B33">
        <v>0</v>
      </c>
      <c r="C33">
        <v>0.24406666642861347</v>
      </c>
      <c r="D33">
        <v>90</v>
      </c>
      <c r="I33">
        <v>206</v>
      </c>
      <c r="J33">
        <v>4097.2411949277302</v>
      </c>
      <c r="K33">
        <v>4.0972411949277303</v>
      </c>
      <c r="L33">
        <v>1</v>
      </c>
      <c r="M33">
        <v>0</v>
      </c>
      <c r="N33">
        <v>0.24406666642861347</v>
      </c>
      <c r="O33">
        <v>0</v>
      </c>
    </row>
    <row r="34" spans="1:15">
      <c r="A34" t="s">
        <v>171</v>
      </c>
      <c r="B34">
        <v>0</v>
      </c>
      <c r="C34">
        <v>0.1045169187565211</v>
      </c>
      <c r="D34">
        <v>23</v>
      </c>
      <c r="I34">
        <v>207</v>
      </c>
      <c r="J34">
        <v>9567.8289400165395</v>
      </c>
      <c r="K34">
        <v>9.5678289400165397</v>
      </c>
      <c r="L34">
        <v>1</v>
      </c>
      <c r="M34">
        <v>0</v>
      </c>
      <c r="N34">
        <v>0.1045169187565211</v>
      </c>
      <c r="O34">
        <v>0</v>
      </c>
    </row>
    <row r="35" spans="1:15">
      <c r="A35" t="s">
        <v>171</v>
      </c>
      <c r="B35">
        <v>0</v>
      </c>
      <c r="C35">
        <v>2.6433732792555711</v>
      </c>
      <c r="D35">
        <v>5</v>
      </c>
      <c r="I35">
        <v>208</v>
      </c>
      <c r="J35">
        <v>756.60899491396901</v>
      </c>
      <c r="K35">
        <v>0.75660899491396905</v>
      </c>
      <c r="L35">
        <v>2</v>
      </c>
      <c r="M35">
        <v>0</v>
      </c>
      <c r="N35">
        <v>2.6433732792555711</v>
      </c>
      <c r="O35">
        <v>0</v>
      </c>
    </row>
    <row r="36" spans="1:15">
      <c r="A36" t="s">
        <v>171</v>
      </c>
      <c r="B36">
        <v>0</v>
      </c>
      <c r="C36">
        <v>0.55287769998737901</v>
      </c>
      <c r="D36">
        <v>38</v>
      </c>
      <c r="I36">
        <v>209</v>
      </c>
      <c r="J36">
        <v>1808.71827534883</v>
      </c>
      <c r="K36">
        <v>1.80871827534883</v>
      </c>
      <c r="L36">
        <v>1</v>
      </c>
      <c r="M36">
        <v>0</v>
      </c>
      <c r="N36">
        <v>0.55287769998737901</v>
      </c>
      <c r="O36">
        <v>0</v>
      </c>
    </row>
    <row r="37" spans="1:15">
      <c r="A37" t="s">
        <v>171</v>
      </c>
      <c r="B37">
        <v>0</v>
      </c>
      <c r="C37">
        <v>0.60573330156959326</v>
      </c>
      <c r="D37">
        <v>18</v>
      </c>
      <c r="I37">
        <v>210</v>
      </c>
      <c r="J37">
        <v>4952.6747039106403</v>
      </c>
      <c r="K37">
        <v>4.95267470391064</v>
      </c>
      <c r="L37">
        <v>3</v>
      </c>
      <c r="M37">
        <v>0</v>
      </c>
      <c r="N37">
        <v>0.60573330156959326</v>
      </c>
      <c r="O37">
        <v>0</v>
      </c>
    </row>
    <row r="38" spans="1:15">
      <c r="A38" t="s">
        <v>171</v>
      </c>
      <c r="B38">
        <v>0</v>
      </c>
      <c r="C38">
        <v>0.42143442881715221</v>
      </c>
      <c r="D38">
        <v>6</v>
      </c>
      <c r="I38">
        <v>211</v>
      </c>
      <c r="J38">
        <v>2372.8483759780102</v>
      </c>
      <c r="K38">
        <v>2.3728483759780103</v>
      </c>
      <c r="L38">
        <v>1</v>
      </c>
      <c r="M38">
        <v>0</v>
      </c>
      <c r="N38">
        <v>0.42143442881715221</v>
      </c>
      <c r="O38">
        <v>0</v>
      </c>
    </row>
    <row r="39" spans="1:15">
      <c r="A39" t="s">
        <v>171</v>
      </c>
      <c r="B39">
        <v>0</v>
      </c>
      <c r="C39">
        <v>2.6512605332703281</v>
      </c>
      <c r="D39">
        <v>60</v>
      </c>
      <c r="I39">
        <v>212</v>
      </c>
      <c r="J39">
        <v>377.17907668866502</v>
      </c>
      <c r="K39">
        <v>0.37717907668866502</v>
      </c>
      <c r="L39">
        <v>1</v>
      </c>
      <c r="M39">
        <v>0</v>
      </c>
      <c r="N39">
        <v>2.6512605332703281</v>
      </c>
      <c r="O39">
        <v>0</v>
      </c>
    </row>
    <row r="40" spans="1:15">
      <c r="A40" t="s">
        <v>171</v>
      </c>
      <c r="B40">
        <v>0</v>
      </c>
      <c r="C40">
        <v>2.0270298256898402</v>
      </c>
      <c r="D40">
        <v>10</v>
      </c>
      <c r="I40">
        <v>213</v>
      </c>
      <c r="J40">
        <v>986.66530440387498</v>
      </c>
      <c r="K40">
        <v>0.98666530440387501</v>
      </c>
      <c r="L40">
        <v>2</v>
      </c>
      <c r="M40">
        <v>0</v>
      </c>
      <c r="N40">
        <v>2.0270298256898402</v>
      </c>
      <c r="O40">
        <v>0</v>
      </c>
    </row>
    <row r="41" spans="1:15">
      <c r="A41" t="s">
        <v>171</v>
      </c>
      <c r="B41">
        <v>0</v>
      </c>
      <c r="C41">
        <v>2.1402400039038141</v>
      </c>
      <c r="D41">
        <v>17</v>
      </c>
      <c r="I41">
        <v>214</v>
      </c>
      <c r="J41">
        <v>467.237318326913</v>
      </c>
      <c r="K41">
        <v>0.46723731832691301</v>
      </c>
      <c r="L41">
        <v>1</v>
      </c>
      <c r="M41">
        <v>0</v>
      </c>
      <c r="N41">
        <v>2.1402400039038141</v>
      </c>
      <c r="O41">
        <v>0</v>
      </c>
    </row>
    <row r="42" spans="1:15">
      <c r="A42" t="s">
        <v>171</v>
      </c>
      <c r="B42">
        <v>0.19006760365618497</v>
      </c>
      <c r="C42">
        <v>0.57020281096855496</v>
      </c>
      <c r="D42">
        <v>13</v>
      </c>
      <c r="I42">
        <v>215</v>
      </c>
      <c r="J42">
        <v>5261.2858833581604</v>
      </c>
      <c r="K42">
        <v>5.2612858833581608</v>
      </c>
      <c r="L42">
        <v>3</v>
      </c>
      <c r="M42">
        <v>1</v>
      </c>
      <c r="N42">
        <v>0.57020281096855496</v>
      </c>
      <c r="O42">
        <v>0.19006760365618497</v>
      </c>
    </row>
    <row r="43" spans="1:15">
      <c r="A43" t="s">
        <v>171</v>
      </c>
      <c r="B43">
        <v>0</v>
      </c>
      <c r="C43">
        <v>0.52556499226376741</v>
      </c>
      <c r="D43">
        <v>14</v>
      </c>
      <c r="I43">
        <v>216</v>
      </c>
      <c r="J43">
        <v>1902.7142498451001</v>
      </c>
      <c r="K43">
        <v>1.9027142498451002</v>
      </c>
      <c r="L43">
        <v>1</v>
      </c>
      <c r="M43">
        <v>0</v>
      </c>
      <c r="N43">
        <v>0.52556499226376741</v>
      </c>
      <c r="O43">
        <v>0</v>
      </c>
    </row>
    <row r="44" spans="1:15">
      <c r="A44" t="s">
        <v>171</v>
      </c>
      <c r="B44">
        <v>0</v>
      </c>
      <c r="C44">
        <v>3.9962679901583078</v>
      </c>
      <c r="D44">
        <v>6</v>
      </c>
      <c r="I44">
        <v>217</v>
      </c>
      <c r="J44">
        <v>750.70040532520898</v>
      </c>
      <c r="K44">
        <v>0.75070040532520899</v>
      </c>
      <c r="L44">
        <v>3</v>
      </c>
      <c r="M44">
        <v>0</v>
      </c>
      <c r="N44">
        <v>3.9962679901583078</v>
      </c>
      <c r="O44">
        <v>0</v>
      </c>
    </row>
    <row r="45" spans="1:15">
      <c r="A45" t="s">
        <v>171</v>
      </c>
      <c r="B45">
        <v>0.58412488413263963</v>
      </c>
      <c r="C45">
        <v>1.1682497682652793</v>
      </c>
      <c r="D45">
        <v>73</v>
      </c>
      <c r="I45">
        <v>218</v>
      </c>
      <c r="J45">
        <v>1711.96267641446</v>
      </c>
      <c r="K45">
        <v>1.71196267641446</v>
      </c>
      <c r="L45">
        <v>2</v>
      </c>
      <c r="M45">
        <v>1</v>
      </c>
      <c r="N45">
        <v>1.1682497682652793</v>
      </c>
      <c r="O45">
        <v>0.58412488413263963</v>
      </c>
    </row>
    <row r="46" spans="1:15">
      <c r="A46" t="s">
        <v>171</v>
      </c>
      <c r="B46">
        <v>0</v>
      </c>
      <c r="C46">
        <v>1.384695516027775</v>
      </c>
      <c r="D46">
        <v>20</v>
      </c>
      <c r="I46">
        <v>219</v>
      </c>
      <c r="J46">
        <v>1444.36085540114</v>
      </c>
      <c r="K46">
        <v>1.44436085540114</v>
      </c>
      <c r="L46">
        <v>2</v>
      </c>
      <c r="M46">
        <v>0</v>
      </c>
      <c r="N46">
        <v>1.384695516027775</v>
      </c>
      <c r="O46">
        <v>0</v>
      </c>
    </row>
    <row r="47" spans="1:15">
      <c r="A47" t="s">
        <v>171</v>
      </c>
      <c r="B47">
        <v>0.59979722458871754</v>
      </c>
      <c r="C47">
        <v>2.3991888983548701</v>
      </c>
      <c r="D47">
        <v>8</v>
      </c>
      <c r="I47">
        <v>220</v>
      </c>
      <c r="J47">
        <v>1667.2301221228599</v>
      </c>
      <c r="K47">
        <v>1.66723012212286</v>
      </c>
      <c r="L47">
        <v>4</v>
      </c>
      <c r="M47">
        <v>1</v>
      </c>
      <c r="N47">
        <v>2.3991888983548701</v>
      </c>
      <c r="O47">
        <v>0.59979722458871754</v>
      </c>
    </row>
    <row r="48" spans="1:15">
      <c r="A48" t="s">
        <v>171</v>
      </c>
      <c r="B48">
        <v>0</v>
      </c>
      <c r="C48">
        <v>0.83597926329308569</v>
      </c>
      <c r="D48">
        <v>9</v>
      </c>
      <c r="I48">
        <v>221</v>
      </c>
      <c r="J48">
        <v>1196.20192020171</v>
      </c>
      <c r="K48">
        <v>1.19620192020171</v>
      </c>
      <c r="L48">
        <v>1</v>
      </c>
      <c r="M48">
        <v>0</v>
      </c>
      <c r="N48">
        <v>0.83597926329308569</v>
      </c>
      <c r="O48">
        <v>0</v>
      </c>
    </row>
    <row r="49" spans="1:15">
      <c r="A49" t="s">
        <v>171</v>
      </c>
      <c r="B49">
        <v>0</v>
      </c>
      <c r="C49">
        <v>0.72645463986344805</v>
      </c>
      <c r="D49">
        <v>24</v>
      </c>
      <c r="I49">
        <v>222</v>
      </c>
      <c r="J49">
        <v>1376.5484383002499</v>
      </c>
      <c r="K49">
        <v>1.37654843830025</v>
      </c>
      <c r="L49">
        <v>1</v>
      </c>
      <c r="M49">
        <v>0</v>
      </c>
      <c r="N49">
        <v>0.72645463986344805</v>
      </c>
      <c r="O49">
        <v>0</v>
      </c>
    </row>
    <row r="50" spans="1:15">
      <c r="A50" t="s">
        <v>171</v>
      </c>
      <c r="B50">
        <v>0</v>
      </c>
      <c r="C50">
        <v>0.40786356562746573</v>
      </c>
      <c r="D50">
        <v>14</v>
      </c>
      <c r="I50">
        <v>223</v>
      </c>
      <c r="J50">
        <v>2451.8002691943798</v>
      </c>
      <c r="K50">
        <v>2.4518002691943797</v>
      </c>
      <c r="L50">
        <v>1</v>
      </c>
      <c r="M50">
        <v>0</v>
      </c>
      <c r="N50">
        <v>0.40786356562746573</v>
      </c>
      <c r="O50">
        <v>0</v>
      </c>
    </row>
    <row r="51" spans="1:15">
      <c r="A51" t="s">
        <v>171</v>
      </c>
      <c r="B51">
        <v>0.16358534444020581</v>
      </c>
      <c r="C51">
        <v>0.65434137776082324</v>
      </c>
      <c r="D51">
        <v>5</v>
      </c>
      <c r="I51">
        <v>224</v>
      </c>
      <c r="J51">
        <v>6113.0170518760797</v>
      </c>
      <c r="K51">
        <v>6.1130170518760796</v>
      </c>
      <c r="L51">
        <v>4</v>
      </c>
      <c r="M51">
        <v>1</v>
      </c>
      <c r="N51">
        <v>0.65434137776082324</v>
      </c>
      <c r="O51">
        <v>0.16358534444020581</v>
      </c>
    </row>
    <row r="52" spans="1:15">
      <c r="A52" t="s">
        <v>171</v>
      </c>
      <c r="D52">
        <v>12</v>
      </c>
    </row>
    <row r="53" spans="1:15">
      <c r="A53" t="s">
        <v>171</v>
      </c>
      <c r="D53">
        <v>4</v>
      </c>
    </row>
    <row r="54" spans="1:15">
      <c r="A54" t="s">
        <v>171</v>
      </c>
      <c r="D54">
        <v>23</v>
      </c>
    </row>
    <row r="55" spans="1:15">
      <c r="A55" t="s">
        <v>171</v>
      </c>
      <c r="D55">
        <v>160</v>
      </c>
    </row>
    <row r="56" spans="1:15">
      <c r="A56" t="s">
        <v>171</v>
      </c>
      <c r="D56">
        <v>20</v>
      </c>
    </row>
    <row r="57" spans="1:15">
      <c r="A57" t="s">
        <v>171</v>
      </c>
      <c r="D57">
        <v>32</v>
      </c>
    </row>
    <row r="58" spans="1:15">
      <c r="A58" t="s">
        <v>171</v>
      </c>
      <c r="D58">
        <v>24</v>
      </c>
    </row>
    <row r="59" spans="1:15">
      <c r="A59" t="s">
        <v>171</v>
      </c>
      <c r="D59">
        <v>6</v>
      </c>
    </row>
    <row r="60" spans="1:15">
      <c r="A60" t="s">
        <v>171</v>
      </c>
      <c r="D60">
        <v>40</v>
      </c>
    </row>
    <row r="61" spans="1:15">
      <c r="A61" t="s">
        <v>171</v>
      </c>
      <c r="D61">
        <v>60</v>
      </c>
    </row>
    <row r="62" spans="1:15">
      <c r="A62" t="s">
        <v>171</v>
      </c>
      <c r="D62">
        <v>12</v>
      </c>
    </row>
    <row r="63" spans="1:15">
      <c r="A63" t="s">
        <v>171</v>
      </c>
      <c r="D63">
        <v>22</v>
      </c>
    </row>
    <row r="64" spans="1:15">
      <c r="A64" t="s">
        <v>171</v>
      </c>
      <c r="D64">
        <v>13</v>
      </c>
    </row>
    <row r="65" spans="1:4">
      <c r="A65" t="s">
        <v>171</v>
      </c>
      <c r="D65">
        <v>50</v>
      </c>
    </row>
    <row r="66" spans="1:4">
      <c r="A66" t="s">
        <v>171</v>
      </c>
      <c r="D66">
        <v>9</v>
      </c>
    </row>
    <row r="67" spans="1:4">
      <c r="A67" t="s">
        <v>171</v>
      </c>
      <c r="D67">
        <v>100</v>
      </c>
    </row>
    <row r="68" spans="1:4">
      <c r="A68" t="s">
        <v>171</v>
      </c>
      <c r="D68">
        <v>13</v>
      </c>
    </row>
    <row r="69" spans="1:4">
      <c r="A69" t="s">
        <v>171</v>
      </c>
      <c r="D69">
        <v>12</v>
      </c>
    </row>
    <row r="70" spans="1:4">
      <c r="A70" t="s">
        <v>171</v>
      </c>
      <c r="D70">
        <v>50</v>
      </c>
    </row>
    <row r="71" spans="1:4">
      <c r="A71" t="s">
        <v>171</v>
      </c>
      <c r="D71">
        <v>15</v>
      </c>
    </row>
    <row r="72" spans="1:4">
      <c r="A72" t="s">
        <v>171</v>
      </c>
      <c r="D72">
        <v>12</v>
      </c>
    </row>
    <row r="73" spans="1:4">
      <c r="A73" t="s">
        <v>171</v>
      </c>
      <c r="D73">
        <v>36</v>
      </c>
    </row>
    <row r="74" spans="1:4">
      <c r="A74" t="s">
        <v>171</v>
      </c>
      <c r="D74">
        <v>60</v>
      </c>
    </row>
    <row r="75" spans="1:4">
      <c r="A75" t="s">
        <v>171</v>
      </c>
      <c r="D75">
        <v>70</v>
      </c>
    </row>
    <row r="76" spans="1:4">
      <c r="A76" t="s">
        <v>171</v>
      </c>
      <c r="D76">
        <v>40</v>
      </c>
    </row>
    <row r="77" spans="1:4">
      <c r="A77" t="s">
        <v>171</v>
      </c>
      <c r="D77">
        <v>13</v>
      </c>
    </row>
    <row r="78" spans="1:4">
      <c r="A78" t="s">
        <v>171</v>
      </c>
      <c r="D78">
        <v>3</v>
      </c>
    </row>
    <row r="79" spans="1:4">
      <c r="A79" t="s">
        <v>171</v>
      </c>
      <c r="D79">
        <v>20</v>
      </c>
    </row>
    <row r="80" spans="1:4">
      <c r="A80" t="s">
        <v>171</v>
      </c>
      <c r="D80">
        <v>6</v>
      </c>
    </row>
    <row r="81" spans="1:4">
      <c r="A81" t="s">
        <v>171</v>
      </c>
      <c r="D81">
        <v>20</v>
      </c>
    </row>
    <row r="82" spans="1:4">
      <c r="A82" t="s">
        <v>171</v>
      </c>
      <c r="D82">
        <v>4</v>
      </c>
    </row>
    <row r="83" spans="1:4">
      <c r="A83" t="s">
        <v>171</v>
      </c>
      <c r="D83">
        <v>35</v>
      </c>
    </row>
    <row r="84" spans="1:4">
      <c r="A84" t="s">
        <v>171</v>
      </c>
      <c r="D84">
        <v>18</v>
      </c>
    </row>
    <row r="85" spans="1:4">
      <c r="A85" t="s">
        <v>171</v>
      </c>
      <c r="D85">
        <v>30</v>
      </c>
    </row>
    <row r="86" spans="1:4">
      <c r="A86" t="s">
        <v>171</v>
      </c>
      <c r="D86">
        <v>27</v>
      </c>
    </row>
    <row r="87" spans="1:4">
      <c r="A87" t="s">
        <v>171</v>
      </c>
      <c r="D87">
        <v>20</v>
      </c>
    </row>
    <row r="88" spans="1:4">
      <c r="A88" t="s">
        <v>171</v>
      </c>
      <c r="D88">
        <v>80</v>
      </c>
    </row>
    <row r="89" spans="1:4">
      <c r="A89" t="s">
        <v>171</v>
      </c>
      <c r="D89">
        <v>20</v>
      </c>
    </row>
    <row r="90" spans="1:4">
      <c r="A90" t="s">
        <v>171</v>
      </c>
      <c r="D90">
        <v>30</v>
      </c>
    </row>
    <row r="91" spans="1:4">
      <c r="A91" t="s">
        <v>171</v>
      </c>
      <c r="D91">
        <v>7</v>
      </c>
    </row>
    <row r="92" spans="1:4">
      <c r="A92" t="s">
        <v>171</v>
      </c>
      <c r="D92">
        <v>45</v>
      </c>
    </row>
    <row r="93" spans="1:4">
      <c r="A93" t="s">
        <v>171</v>
      </c>
      <c r="D93">
        <v>5</v>
      </c>
    </row>
    <row r="94" spans="1:4">
      <c r="A94" t="s">
        <v>171</v>
      </c>
      <c r="D94">
        <v>30</v>
      </c>
    </row>
    <row r="95" spans="1:4">
      <c r="A95" t="s">
        <v>171</v>
      </c>
      <c r="D95">
        <v>22</v>
      </c>
    </row>
    <row r="96" spans="1:4">
      <c r="A96" t="s">
        <v>171</v>
      </c>
      <c r="D96">
        <v>12</v>
      </c>
    </row>
    <row r="97" spans="1:4">
      <c r="A97" t="s">
        <v>171</v>
      </c>
      <c r="D97">
        <v>14</v>
      </c>
    </row>
    <row r="98" spans="1:4">
      <c r="A98" t="s">
        <v>171</v>
      </c>
      <c r="D98">
        <v>6</v>
      </c>
    </row>
    <row r="99" spans="1:4">
      <c r="A99" t="s">
        <v>171</v>
      </c>
      <c r="D99">
        <v>35</v>
      </c>
    </row>
    <row r="100" spans="1:4">
      <c r="A100" t="s">
        <v>171</v>
      </c>
      <c r="D100">
        <v>30</v>
      </c>
    </row>
    <row r="101" spans="1:4">
      <c r="A101" t="s">
        <v>171</v>
      </c>
      <c r="D101">
        <v>4</v>
      </c>
    </row>
    <row r="102" spans="1:4">
      <c r="A102" t="s">
        <v>171</v>
      </c>
      <c r="D102">
        <v>5</v>
      </c>
    </row>
    <row r="103" spans="1:4">
      <c r="A103" t="s">
        <v>171</v>
      </c>
      <c r="D103">
        <v>35</v>
      </c>
    </row>
    <row r="104" spans="1:4">
      <c r="A104" t="s">
        <v>171</v>
      </c>
      <c r="D104">
        <v>22</v>
      </c>
    </row>
    <row r="105" spans="1:4">
      <c r="A105" t="s">
        <v>171</v>
      </c>
      <c r="D105">
        <v>18</v>
      </c>
    </row>
    <row r="106" spans="1:4">
      <c r="A106" t="s">
        <v>171</v>
      </c>
      <c r="D106">
        <v>22</v>
      </c>
    </row>
    <row r="107" spans="1:4">
      <c r="A107" t="s">
        <v>171</v>
      </c>
      <c r="D107">
        <v>6</v>
      </c>
    </row>
    <row r="108" spans="1:4">
      <c r="A108" t="s">
        <v>171</v>
      </c>
      <c r="D108">
        <v>60</v>
      </c>
    </row>
    <row r="114" spans="1:4">
      <c r="A114" t="s">
        <v>27</v>
      </c>
      <c r="B114">
        <f>AVERAGE(B2:B108)</f>
        <v>8.7120924267181793E-2</v>
      </c>
      <c r="C114">
        <f>AVERAGE(C2:C108)</f>
        <v>1.0922212011729484</v>
      </c>
      <c r="D114">
        <f>AVERAGE(D2:D108)</f>
        <v>27.429906542056074</v>
      </c>
    </row>
    <row r="115" spans="1:4">
      <c r="A115" t="s">
        <v>6</v>
      </c>
      <c r="B115">
        <v>50</v>
      </c>
      <c r="C115">
        <v>50</v>
      </c>
      <c r="D115">
        <v>107</v>
      </c>
    </row>
    <row r="116" spans="1:4">
      <c r="A116" t="s">
        <v>5</v>
      </c>
      <c r="B116">
        <f>STDEV(B2:B108)</f>
        <v>0.18199239293390215</v>
      </c>
      <c r="C116">
        <f>STDEV(C2:C108)</f>
        <v>0.9479075087812926</v>
      </c>
      <c r="D116">
        <f>STDEV(D2:D108)</f>
        <v>27.227591495951831</v>
      </c>
    </row>
    <row r="117" spans="1:4">
      <c r="A117" t="s">
        <v>7</v>
      </c>
      <c r="B117">
        <f>B116/(SQRT(B115))</f>
        <v>2.5737611033585784E-2</v>
      </c>
      <c r="C117">
        <f>C116/(SQRT(C115))</f>
        <v>0.13405436547937977</v>
      </c>
      <c r="D117">
        <f>D116/(SQRT(D115))</f>
        <v>2.6321906207966039</v>
      </c>
    </row>
    <row r="120" spans="1:4">
      <c r="A120" t="s">
        <v>172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25A8C-9521-DD46-99A7-7D1C7B671C49}">
  <sheetPr>
    <outlinePr summaryBelow="0" summaryRight="0"/>
    <pageSetUpPr fitToPage="1"/>
  </sheetPr>
  <dimension ref="A1:R30"/>
  <sheetViews>
    <sheetView workbookViewId="0">
      <selection activeCell="E25" sqref="E25"/>
    </sheetView>
  </sheetViews>
  <sheetFormatPr baseColWidth="10" defaultColWidth="12.6640625" defaultRowHeight="15.75" customHeight="1"/>
  <cols>
    <col min="1" max="1" width="21.5" style="9" customWidth="1"/>
    <col min="2" max="16384" width="12.6640625" style="9"/>
  </cols>
  <sheetData>
    <row r="1" spans="1:18" ht="15.75" customHeight="1">
      <c r="A1" s="9" t="s">
        <v>205</v>
      </c>
      <c r="B1" s="14" t="s">
        <v>204</v>
      </c>
      <c r="C1" s="14" t="s">
        <v>203</v>
      </c>
      <c r="D1" s="14" t="s">
        <v>202</v>
      </c>
      <c r="E1" s="14" t="s">
        <v>201</v>
      </c>
      <c r="F1" s="14" t="s">
        <v>200</v>
      </c>
      <c r="G1" s="14" t="s">
        <v>199</v>
      </c>
      <c r="H1" s="14" t="s">
        <v>198</v>
      </c>
      <c r="I1" s="14" t="s">
        <v>197</v>
      </c>
      <c r="J1" s="14" t="s">
        <v>196</v>
      </c>
      <c r="K1" s="14" t="s">
        <v>195</v>
      </c>
      <c r="L1" s="14" t="s">
        <v>194</v>
      </c>
      <c r="M1" s="14" t="s">
        <v>193</v>
      </c>
      <c r="N1" s="14" t="s">
        <v>192</v>
      </c>
      <c r="O1" s="14" t="s">
        <v>191</v>
      </c>
      <c r="P1" s="14" t="s">
        <v>190</v>
      </c>
      <c r="Q1" s="14" t="s">
        <v>189</v>
      </c>
    </row>
    <row r="2" spans="1:18" ht="15.75" customHeight="1">
      <c r="A2" s="14" t="s">
        <v>204</v>
      </c>
      <c r="B2" s="12">
        <v>1</v>
      </c>
      <c r="C2" s="13">
        <v>1.1266600000000001E-8</v>
      </c>
      <c r="D2" s="12">
        <v>1.1269999999999999E-8</v>
      </c>
      <c r="E2" s="13">
        <v>1.1266600000000001E-8</v>
      </c>
      <c r="F2" s="13">
        <v>1.3325E-8</v>
      </c>
      <c r="G2" s="13">
        <v>9.3364299999999997E-2</v>
      </c>
      <c r="H2" s="13">
        <v>1.1266600000000001E-8</v>
      </c>
      <c r="I2" s="12">
        <v>1.1269999999999999E-8</v>
      </c>
      <c r="J2" s="13">
        <v>1.1266600000000001E-8</v>
      </c>
      <c r="K2" s="13">
        <v>1.1266600000000001E-8</v>
      </c>
      <c r="L2" s="13">
        <v>2.8595399999999999E-7</v>
      </c>
      <c r="M2" s="13">
        <v>1.50406E-8</v>
      </c>
      <c r="N2" s="13">
        <v>1.1266600000000001E-8</v>
      </c>
      <c r="O2" s="13">
        <v>6.4126000000000001E-8</v>
      </c>
      <c r="P2" s="13">
        <v>5.4436499999999999E-8</v>
      </c>
      <c r="Q2" s="13">
        <v>1.1266600000000001E-8</v>
      </c>
    </row>
    <row r="3" spans="1:18" ht="15.75" customHeight="1">
      <c r="A3" s="14" t="s">
        <v>203</v>
      </c>
      <c r="B3" s="13">
        <v>1.1266600000000001E-8</v>
      </c>
      <c r="C3" s="12">
        <v>1</v>
      </c>
      <c r="D3" s="12">
        <v>4.9089999999999999E-6</v>
      </c>
      <c r="E3" s="13">
        <v>8.3411599999999998E-8</v>
      </c>
      <c r="F3" s="13">
        <v>0.84101300000000001</v>
      </c>
      <c r="G3" s="13">
        <v>4.9947399999999999E-8</v>
      </c>
      <c r="H3" s="13">
        <v>0.383413</v>
      </c>
      <c r="I3" s="12">
        <v>0.4945</v>
      </c>
      <c r="J3" s="13">
        <v>1.1359099999999999E-5</v>
      </c>
      <c r="K3" s="13">
        <v>0.102161</v>
      </c>
      <c r="L3" s="13">
        <v>1.24934E-5</v>
      </c>
      <c r="M3" s="13">
        <v>2.65513E-8</v>
      </c>
      <c r="N3" s="13">
        <v>0.63951400000000003</v>
      </c>
      <c r="O3" s="13">
        <v>9.1086100000000003E-2</v>
      </c>
      <c r="P3" s="13">
        <v>1.2765E-6</v>
      </c>
      <c r="Q3" s="13">
        <v>1.0606E-7</v>
      </c>
    </row>
    <row r="4" spans="1:18" ht="15.75" customHeight="1">
      <c r="A4" s="14" t="s">
        <v>202</v>
      </c>
      <c r="B4" s="13">
        <f>D2</f>
        <v>1.1269999999999999E-8</v>
      </c>
      <c r="C4" s="13">
        <f>D3</f>
        <v>4.9089999999999999E-6</v>
      </c>
      <c r="D4" s="12">
        <v>1</v>
      </c>
      <c r="E4" s="12">
        <f>D5</f>
        <v>0.23150000000000001</v>
      </c>
      <c r="F4" s="13">
        <f>D6</f>
        <v>2.5799999999999998E-4</v>
      </c>
      <c r="G4" s="13">
        <f>D7</f>
        <v>4.9950000000000001E-8</v>
      </c>
      <c r="H4" s="13">
        <f>D8</f>
        <v>9.2490000000000003E-7</v>
      </c>
      <c r="I4" s="13">
        <v>1.8300000000000001E-5</v>
      </c>
      <c r="J4" s="13">
        <f>D10</f>
        <v>0.4612</v>
      </c>
      <c r="K4" s="13">
        <f>D11</f>
        <v>4.267E-3</v>
      </c>
      <c r="L4" s="13">
        <f>D12</f>
        <v>9.16E-8</v>
      </c>
      <c r="M4" s="13">
        <f>D13</f>
        <v>4.7369999999999999E-3</v>
      </c>
      <c r="N4" s="13">
        <f>D14</f>
        <v>8.1759999999999993E-6</v>
      </c>
      <c r="O4" s="13">
        <f>D15</f>
        <v>1.6890000000000001E-7</v>
      </c>
      <c r="P4" s="13">
        <f>D16</f>
        <v>3.601E-2</v>
      </c>
      <c r="Q4" s="13">
        <f>D17</f>
        <v>1.451E-11</v>
      </c>
    </row>
    <row r="5" spans="1:18" ht="15.75" customHeight="1">
      <c r="A5" s="14" t="s">
        <v>201</v>
      </c>
      <c r="B5" s="13">
        <v>1.1266600000000001E-8</v>
      </c>
      <c r="C5" s="13">
        <v>8.3411599999999998E-8</v>
      </c>
      <c r="D5" s="12">
        <v>0.23150000000000001</v>
      </c>
      <c r="E5" s="12">
        <v>1</v>
      </c>
      <c r="F5" s="13">
        <v>2.4912100000000002E-5</v>
      </c>
      <c r="G5" s="13">
        <v>4.9947399999999999E-8</v>
      </c>
      <c r="H5" s="13">
        <v>3.0280100000000003E-8</v>
      </c>
      <c r="I5" s="12">
        <v>5.0240000000000005E-7</v>
      </c>
      <c r="J5" s="13">
        <v>8.0976300000000001E-2</v>
      </c>
      <c r="K5" s="13">
        <v>2.0062300000000001E-4</v>
      </c>
      <c r="L5" s="13">
        <v>6.7860399999999995E-8</v>
      </c>
      <c r="M5" s="13">
        <v>0.19366900000000001</v>
      </c>
      <c r="N5" s="13">
        <v>4.0713400000000002E-7</v>
      </c>
      <c r="O5" s="13">
        <v>2.0167399999999998E-9</v>
      </c>
      <c r="P5" s="13">
        <v>0.31364500000000001</v>
      </c>
      <c r="Q5" s="13">
        <v>1.45089E-11</v>
      </c>
    </row>
    <row r="6" spans="1:18" ht="15.75" customHeight="1">
      <c r="A6" s="14" t="s">
        <v>200</v>
      </c>
      <c r="B6" s="13">
        <v>1.3325E-8</v>
      </c>
      <c r="C6" s="13">
        <v>0.84101300000000001</v>
      </c>
      <c r="D6" s="12">
        <v>2.5799999999999998E-4</v>
      </c>
      <c r="E6" s="13">
        <v>2.4912100000000002E-5</v>
      </c>
      <c r="F6" s="12">
        <v>1</v>
      </c>
      <c r="G6" s="13">
        <v>5.8695600000000003E-8</v>
      </c>
      <c r="H6" s="13">
        <v>0.60166200000000003</v>
      </c>
      <c r="I6" s="12">
        <v>0.41349999999999998</v>
      </c>
      <c r="J6" s="13">
        <v>3.2984799999999999E-4</v>
      </c>
      <c r="K6" s="13">
        <v>0.15715999999999999</v>
      </c>
      <c r="L6" s="13">
        <v>3.0459999999999998E-4</v>
      </c>
      <c r="M6" s="13">
        <v>1.8873E-5</v>
      </c>
      <c r="N6" s="13">
        <v>0.92542599999999997</v>
      </c>
      <c r="O6" s="13">
        <v>0.18263099999999999</v>
      </c>
      <c r="P6" s="13">
        <v>1.07871E-4</v>
      </c>
      <c r="Q6" s="13">
        <v>7.9378300000000005E-5</v>
      </c>
    </row>
    <row r="7" spans="1:18" ht="15.75" customHeight="1">
      <c r="A7" s="14" t="s">
        <v>199</v>
      </c>
      <c r="B7" s="13">
        <v>9.3364299999999997E-2</v>
      </c>
      <c r="C7" s="13">
        <v>4.9947399999999999E-8</v>
      </c>
      <c r="D7" s="12">
        <v>4.9950000000000001E-8</v>
      </c>
      <c r="E7" s="13">
        <v>4.9947399999999999E-8</v>
      </c>
      <c r="F7" s="13">
        <v>5.8695600000000003E-8</v>
      </c>
      <c r="G7" s="12">
        <v>1</v>
      </c>
      <c r="H7" s="13">
        <v>4.9947399999999999E-8</v>
      </c>
      <c r="I7" s="12">
        <v>4.9950000000000001E-8</v>
      </c>
      <c r="J7" s="13">
        <v>4.9947399999999999E-8</v>
      </c>
      <c r="K7" s="13">
        <v>4.9947399999999999E-8</v>
      </c>
      <c r="L7" s="13">
        <v>3.9287500000000003E-6</v>
      </c>
      <c r="M7" s="13">
        <v>7.0079599999999994E-8</v>
      </c>
      <c r="N7" s="13">
        <v>4.9947399999999999E-8</v>
      </c>
      <c r="O7" s="13">
        <v>3.8322200000000002E-7</v>
      </c>
      <c r="P7" s="13">
        <v>3.2929800000000001E-7</v>
      </c>
      <c r="Q7" s="13">
        <v>4.9947399999999999E-8</v>
      </c>
    </row>
    <row r="8" spans="1:18" ht="15.75" customHeight="1">
      <c r="A8" s="14" t="s">
        <v>198</v>
      </c>
      <c r="B8" s="13">
        <v>1.1266600000000001E-8</v>
      </c>
      <c r="C8" s="13">
        <v>0.383413</v>
      </c>
      <c r="D8" s="12">
        <v>9.2490000000000003E-7</v>
      </c>
      <c r="E8" s="13">
        <v>3.0280100000000003E-8</v>
      </c>
      <c r="F8" s="13">
        <v>0.60166200000000003</v>
      </c>
      <c r="G8" s="13">
        <v>4.9947399999999999E-8</v>
      </c>
      <c r="H8" s="12">
        <v>1</v>
      </c>
      <c r="I8" s="12">
        <v>0.14169999999999999</v>
      </c>
      <c r="J8" s="13">
        <v>1.6544500000000001E-6</v>
      </c>
      <c r="K8" s="13">
        <v>3.0411299999999999E-2</v>
      </c>
      <c r="L8" s="13">
        <v>5.6256600000000002E-4</v>
      </c>
      <c r="M8" s="13">
        <v>1.9848200000000001E-8</v>
      </c>
      <c r="N8" s="13">
        <v>0.79940699999999998</v>
      </c>
      <c r="O8" s="13">
        <v>0.413526</v>
      </c>
      <c r="P8" s="13">
        <v>3.1281299999999998E-7</v>
      </c>
      <c r="Q8" s="13">
        <v>7.9378300000000005E-5</v>
      </c>
    </row>
    <row r="9" spans="1:18" ht="15.75" customHeight="1">
      <c r="A9" s="14" t="s">
        <v>197</v>
      </c>
      <c r="B9" s="12">
        <v>1.1269999999999999E-8</v>
      </c>
      <c r="C9" s="12">
        <v>0.4945</v>
      </c>
      <c r="D9" s="13">
        <v>1.8300000000000001E-5</v>
      </c>
      <c r="E9" s="12">
        <v>5.0240000000000005E-7</v>
      </c>
      <c r="F9" s="12">
        <v>0.41349999999999998</v>
      </c>
      <c r="G9" s="12">
        <v>4.9950000000000001E-8</v>
      </c>
      <c r="H9" s="12">
        <v>0.14169999999999999</v>
      </c>
      <c r="I9" s="12">
        <v>1</v>
      </c>
      <c r="J9" s="12">
        <v>2.1379999999999999E-5</v>
      </c>
      <c r="K9" s="12">
        <v>0.23150000000000001</v>
      </c>
      <c r="L9" s="12">
        <v>2.5600000000000002E-7</v>
      </c>
      <c r="M9" s="12">
        <v>1.666E-7</v>
      </c>
      <c r="N9" s="12">
        <v>0.20119999999999999</v>
      </c>
      <c r="O9" s="12">
        <v>1.43E-2</v>
      </c>
      <c r="P9" s="12">
        <v>6.9360000000000002E-6</v>
      </c>
      <c r="Q9" s="12">
        <v>1.451E-11</v>
      </c>
      <c r="R9" s="11"/>
    </row>
    <row r="10" spans="1:18" ht="15.75" customHeight="1">
      <c r="A10" s="14" t="s">
        <v>196</v>
      </c>
      <c r="B10" s="13">
        <v>1.1266600000000001E-8</v>
      </c>
      <c r="C10" s="13">
        <v>1.1359099999999999E-5</v>
      </c>
      <c r="D10" s="12">
        <v>0.4612</v>
      </c>
      <c r="E10" s="13">
        <v>8.0976300000000001E-2</v>
      </c>
      <c r="F10" s="13">
        <v>3.2984799999999999E-4</v>
      </c>
      <c r="G10" s="13">
        <v>4.9947399999999999E-8</v>
      </c>
      <c r="H10" s="13">
        <v>1.6544500000000001E-6</v>
      </c>
      <c r="I10" s="12">
        <v>2.1379999999999999E-5</v>
      </c>
      <c r="J10" s="12">
        <v>1</v>
      </c>
      <c r="K10" s="13">
        <v>6.1449599999999997E-3</v>
      </c>
      <c r="L10" s="13">
        <v>7.8870099999999996E-8</v>
      </c>
      <c r="M10" s="13">
        <v>8.2583399999999994E-3</v>
      </c>
      <c r="N10" s="13">
        <v>2.4028500000000002E-6</v>
      </c>
      <c r="O10" s="13">
        <v>2.31707E-8</v>
      </c>
      <c r="P10" s="13">
        <v>2.5264000000000002E-2</v>
      </c>
      <c r="Q10" s="13">
        <v>1.45089E-11</v>
      </c>
      <c r="R10" s="11"/>
    </row>
    <row r="11" spans="1:18" ht="15.75" customHeight="1">
      <c r="A11" s="14" t="s">
        <v>195</v>
      </c>
      <c r="B11" s="13">
        <v>1.1266600000000001E-8</v>
      </c>
      <c r="C11" s="13">
        <v>0.102161</v>
      </c>
      <c r="D11" s="12">
        <v>4.267E-3</v>
      </c>
      <c r="E11" s="13">
        <v>2.0062300000000001E-4</v>
      </c>
      <c r="F11" s="13">
        <v>0.15715999999999999</v>
      </c>
      <c r="G11" s="13">
        <v>4.9947399999999999E-8</v>
      </c>
      <c r="H11" s="13">
        <v>3.0411299999999999E-2</v>
      </c>
      <c r="I11" s="12">
        <v>0.23150000000000001</v>
      </c>
      <c r="J11" s="13">
        <v>6.1449599999999997E-3</v>
      </c>
      <c r="K11" s="12">
        <v>1</v>
      </c>
      <c r="L11" s="13">
        <v>7.9385199999999998E-7</v>
      </c>
      <c r="M11" s="13">
        <v>2.6035799999999999E-5</v>
      </c>
      <c r="N11" s="13">
        <v>3.0411299999999999E-2</v>
      </c>
      <c r="O11" s="13">
        <v>1.4349499999999999E-3</v>
      </c>
      <c r="P11" s="13">
        <v>3.3842399999999998E-4</v>
      </c>
      <c r="Q11" s="13">
        <v>3.9464200000000001E-9</v>
      </c>
      <c r="R11" s="11"/>
    </row>
    <row r="12" spans="1:18" ht="15.75" customHeight="1">
      <c r="A12" s="14" t="s">
        <v>194</v>
      </c>
      <c r="B12" s="13">
        <v>2.8595399999999999E-7</v>
      </c>
      <c r="C12" s="13">
        <v>1.24934E-5</v>
      </c>
      <c r="D12" s="12">
        <v>9.16E-8</v>
      </c>
      <c r="E12" s="13">
        <v>6.7860399999999995E-8</v>
      </c>
      <c r="F12" s="13">
        <v>3.0459999999999998E-4</v>
      </c>
      <c r="G12" s="13">
        <v>3.9287500000000003E-6</v>
      </c>
      <c r="H12" s="13">
        <v>5.6256600000000002E-4</v>
      </c>
      <c r="I12" s="12">
        <v>2.5600000000000002E-7</v>
      </c>
      <c r="J12" s="13">
        <v>7.8870099999999996E-8</v>
      </c>
      <c r="K12" s="13">
        <v>7.9385199999999998E-7</v>
      </c>
      <c r="L12" s="12">
        <v>1</v>
      </c>
      <c r="M12" s="13">
        <v>1.1793899999999999E-7</v>
      </c>
      <c r="N12" s="13">
        <v>3.9832100000000001E-6</v>
      </c>
      <c r="O12" s="13">
        <v>2.3368299999999998E-3</v>
      </c>
      <c r="P12" s="13">
        <v>1.04126E-6</v>
      </c>
      <c r="Q12" s="13">
        <v>0.81814100000000001</v>
      </c>
      <c r="R12" s="11"/>
    </row>
    <row r="13" spans="1:18" ht="15.75" customHeight="1">
      <c r="A13" s="14" t="s">
        <v>193</v>
      </c>
      <c r="B13" s="13">
        <v>1.50406E-8</v>
      </c>
      <c r="C13" s="13">
        <v>2.65513E-8</v>
      </c>
      <c r="D13" s="12">
        <v>4.7369999999999999E-3</v>
      </c>
      <c r="E13" s="13">
        <v>0.19366900000000001</v>
      </c>
      <c r="F13" s="13">
        <v>1.8873E-5</v>
      </c>
      <c r="G13" s="13">
        <v>7.0079599999999994E-8</v>
      </c>
      <c r="H13" s="13">
        <v>1.9848200000000001E-8</v>
      </c>
      <c r="I13" s="12">
        <v>1.666E-7</v>
      </c>
      <c r="J13" s="13">
        <v>8.2583399999999994E-3</v>
      </c>
      <c r="K13" s="13">
        <v>2.6035799999999999E-5</v>
      </c>
      <c r="L13" s="13">
        <v>1.1793899999999999E-7</v>
      </c>
      <c r="M13" s="12">
        <v>1</v>
      </c>
      <c r="N13" s="13">
        <v>1.3052200000000001E-7</v>
      </c>
      <c r="O13" s="13">
        <v>1.9441900000000001E-9</v>
      </c>
      <c r="P13" s="13">
        <v>0.656219</v>
      </c>
      <c r="Q13" s="13">
        <v>2.90178E-11</v>
      </c>
      <c r="R13" s="11"/>
    </row>
    <row r="14" spans="1:18" ht="15.75" customHeight="1">
      <c r="A14" s="14" t="s">
        <v>192</v>
      </c>
      <c r="B14" s="13">
        <v>1.1266600000000001E-8</v>
      </c>
      <c r="C14" s="13">
        <v>0.63951400000000003</v>
      </c>
      <c r="D14" s="12">
        <v>8.1759999999999993E-6</v>
      </c>
      <c r="E14" s="13">
        <v>4.0713400000000002E-7</v>
      </c>
      <c r="F14" s="13">
        <v>0.92542599999999997</v>
      </c>
      <c r="G14" s="13">
        <v>4.9947399999999999E-8</v>
      </c>
      <c r="H14" s="13">
        <v>0.79940699999999998</v>
      </c>
      <c r="I14" s="12">
        <v>0.20119999999999999</v>
      </c>
      <c r="J14" s="13">
        <v>2.4028500000000002E-6</v>
      </c>
      <c r="K14" s="13">
        <v>3.0411299999999999E-2</v>
      </c>
      <c r="L14" s="13">
        <v>3.9832100000000001E-6</v>
      </c>
      <c r="M14" s="13">
        <v>1.3052200000000001E-7</v>
      </c>
      <c r="N14" s="12">
        <v>1</v>
      </c>
      <c r="O14" s="13">
        <v>0.21096400000000001</v>
      </c>
      <c r="P14" s="13">
        <v>5.5333500000000001E-6</v>
      </c>
      <c r="Q14" s="13">
        <v>2.31707E-8</v>
      </c>
      <c r="R14" s="11"/>
    </row>
    <row r="15" spans="1:18" ht="15.75" customHeight="1">
      <c r="A15" s="14" t="s">
        <v>191</v>
      </c>
      <c r="B15" s="13">
        <v>6.4126000000000001E-8</v>
      </c>
      <c r="C15" s="13">
        <v>9.1086100000000003E-2</v>
      </c>
      <c r="D15" s="12">
        <v>1.6890000000000001E-7</v>
      </c>
      <c r="E15" s="13">
        <v>2.0167399999999998E-9</v>
      </c>
      <c r="F15" s="13">
        <v>0.18263099999999999</v>
      </c>
      <c r="G15" s="13">
        <v>3.8322200000000002E-7</v>
      </c>
      <c r="H15" s="13">
        <v>0.413526</v>
      </c>
      <c r="I15" s="12">
        <v>1.43E-2</v>
      </c>
      <c r="J15" s="13">
        <v>2.31707E-8</v>
      </c>
      <c r="K15" s="13">
        <v>1.4349499999999999E-3</v>
      </c>
      <c r="L15" s="13">
        <v>2.3368299999999998E-3</v>
      </c>
      <c r="M15" s="13">
        <v>1.9441900000000001E-9</v>
      </c>
      <c r="N15" s="13">
        <v>0.21096400000000001</v>
      </c>
      <c r="O15" s="12">
        <v>1</v>
      </c>
      <c r="P15" s="13">
        <v>1.67491E-7</v>
      </c>
      <c r="Q15" s="13">
        <v>1.7667799999999999E-3</v>
      </c>
      <c r="R15" s="11"/>
    </row>
    <row r="16" spans="1:18" ht="15.75" customHeight="1">
      <c r="A16" s="14" t="s">
        <v>190</v>
      </c>
      <c r="B16" s="13">
        <v>5.4436499999999999E-8</v>
      </c>
      <c r="C16" s="13">
        <v>1.2765E-6</v>
      </c>
      <c r="D16" s="12">
        <v>3.601E-2</v>
      </c>
      <c r="E16" s="13">
        <v>0.31364500000000001</v>
      </c>
      <c r="F16" s="13">
        <v>1.07871E-4</v>
      </c>
      <c r="G16" s="13">
        <v>3.2929800000000001E-7</v>
      </c>
      <c r="H16" s="13">
        <v>3.1281299999999998E-7</v>
      </c>
      <c r="I16" s="12">
        <v>6.9360000000000002E-6</v>
      </c>
      <c r="J16" s="13">
        <v>2.5264000000000002E-2</v>
      </c>
      <c r="K16" s="13">
        <v>3.3842399999999998E-4</v>
      </c>
      <c r="L16" s="13">
        <v>1.04126E-6</v>
      </c>
      <c r="M16" s="13">
        <v>0.656219</v>
      </c>
      <c r="N16" s="13">
        <v>5.5333500000000001E-6</v>
      </c>
      <c r="O16" s="13">
        <v>1.67491E-7</v>
      </c>
      <c r="P16" s="12">
        <v>1</v>
      </c>
      <c r="Q16" s="13">
        <v>6.1577399999999997E-10</v>
      </c>
      <c r="R16" s="11"/>
    </row>
    <row r="17" spans="1:18" ht="15.75" customHeight="1">
      <c r="A17" s="14" t="s">
        <v>189</v>
      </c>
      <c r="B17" s="13">
        <v>1.1266600000000001E-8</v>
      </c>
      <c r="C17" s="13">
        <v>1.0606E-7</v>
      </c>
      <c r="D17" s="12">
        <v>1.451E-11</v>
      </c>
      <c r="E17" s="13">
        <v>1.45089E-11</v>
      </c>
      <c r="F17" s="13">
        <v>7.9378300000000005E-5</v>
      </c>
      <c r="G17" s="13">
        <v>4.9947399999999999E-8</v>
      </c>
      <c r="H17" s="13">
        <v>7.9378300000000005E-5</v>
      </c>
      <c r="I17" s="12">
        <v>1.451E-11</v>
      </c>
      <c r="J17" s="13">
        <v>1.45089E-11</v>
      </c>
      <c r="K17" s="13">
        <v>3.9464200000000001E-9</v>
      </c>
      <c r="L17" s="13">
        <v>0.81814100000000001</v>
      </c>
      <c r="M17" s="13">
        <v>2.90178E-11</v>
      </c>
      <c r="N17" s="13">
        <v>2.31707E-8</v>
      </c>
      <c r="O17" s="13">
        <v>1.7667799999999999E-3</v>
      </c>
      <c r="P17" s="13">
        <v>6.1577399999999997E-10</v>
      </c>
      <c r="Q17" s="12">
        <v>1</v>
      </c>
      <c r="R17" s="11"/>
    </row>
    <row r="18" spans="1:18" ht="15.75" customHeight="1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</row>
    <row r="19" spans="1:18" ht="15.75" customHeight="1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</row>
    <row r="20" spans="1:18" ht="15.75" customHeight="1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</row>
    <row r="21" spans="1:18" ht="15.75" customHeight="1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</row>
    <row r="30" spans="1:18" ht="16">
      <c r="B30" s="10"/>
    </row>
  </sheetData>
  <pageMargins left="0.7" right="0.7" top="0.75" bottom="0.75" header="0.3" footer="0.3"/>
  <pageSetup scale="51" orientation="landscape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31CDB-DD22-F34B-AA64-17906E8AEBC9}">
  <sheetPr>
    <outlinePr summaryBelow="0" summaryRight="0"/>
    <pageSetUpPr fitToPage="1"/>
  </sheetPr>
  <dimension ref="A1:G8"/>
  <sheetViews>
    <sheetView workbookViewId="0"/>
  </sheetViews>
  <sheetFormatPr baseColWidth="10" defaultColWidth="12.6640625" defaultRowHeight="15.75" customHeight="1"/>
  <cols>
    <col min="1" max="1" width="21.83203125" style="9" customWidth="1"/>
    <col min="2" max="16384" width="12.6640625" style="9"/>
  </cols>
  <sheetData>
    <row r="1" spans="1:7" ht="16">
      <c r="A1" s="9" t="s">
        <v>206</v>
      </c>
      <c r="B1" s="15" t="s">
        <v>207</v>
      </c>
      <c r="C1" s="15" t="s">
        <v>208</v>
      </c>
      <c r="D1" s="15" t="s">
        <v>209</v>
      </c>
      <c r="E1" s="15" t="s">
        <v>210</v>
      </c>
      <c r="F1" s="15" t="s">
        <v>211</v>
      </c>
    </row>
    <row r="2" spans="1:7" ht="15.75" customHeight="1">
      <c r="A2" s="14" t="str">
        <f t="array" ref="A2:A5">TRANSPOSE(B1:E1)</f>
        <v>ms_p9_s1_L23</v>
      </c>
      <c r="B2" s="12">
        <v>1</v>
      </c>
      <c r="C2" s="16">
        <v>1.04606E-6</v>
      </c>
      <c r="D2" s="16">
        <v>2.80865E-5</v>
      </c>
      <c r="E2" s="17">
        <v>1.7814899999999999E-3</v>
      </c>
      <c r="F2" s="18">
        <v>1.0470000000000001E-6</v>
      </c>
      <c r="G2" s="19"/>
    </row>
    <row r="3" spans="1:7" ht="15.75" customHeight="1">
      <c r="A3" s="14" t="str">
        <v>ms_p14_s1_L23</v>
      </c>
      <c r="B3" s="16">
        <v>1.04606E-6</v>
      </c>
      <c r="C3" s="12">
        <v>1</v>
      </c>
      <c r="D3" s="16">
        <v>4.4908500000000001E-8</v>
      </c>
      <c r="E3" s="17">
        <v>3.8850099999999999E-3</v>
      </c>
      <c r="F3" s="18">
        <v>1.3630000000000001E-3</v>
      </c>
      <c r="G3" s="19"/>
    </row>
    <row r="4" spans="1:7" ht="15.75" customHeight="1">
      <c r="A4" s="14" t="str">
        <v>ms_p7_s1_L4</v>
      </c>
      <c r="B4" s="16">
        <v>2.80865E-5</v>
      </c>
      <c r="C4" s="16">
        <v>4.4908500000000001E-8</v>
      </c>
      <c r="D4" s="12">
        <v>1</v>
      </c>
      <c r="E4" s="18">
        <v>1.5130000000000001E-7</v>
      </c>
      <c r="F4" s="18">
        <v>5.9579999999999997E-7</v>
      </c>
      <c r="G4" s="19"/>
    </row>
    <row r="5" spans="1:7" ht="15.75" customHeight="1">
      <c r="A5" s="14" t="str">
        <v>ms_p14_s1_L4</v>
      </c>
      <c r="B5" s="12">
        <f t="array" ref="B5:D5">TRANSPOSE(D2:D4)</f>
        <v>2.80865E-5</v>
      </c>
      <c r="C5" s="12">
        <v>4.4908500000000001E-8</v>
      </c>
      <c r="D5" s="12">
        <v>1</v>
      </c>
      <c r="E5" s="18">
        <v>1</v>
      </c>
      <c r="F5" s="18">
        <v>2.114E-6</v>
      </c>
      <c r="G5" s="19"/>
    </row>
    <row r="6" spans="1:7" ht="15.75" customHeight="1">
      <c r="B6" s="12"/>
      <c r="C6" s="12"/>
      <c r="D6" s="12"/>
      <c r="E6" s="18"/>
      <c r="F6" s="18"/>
      <c r="G6" s="19"/>
    </row>
    <row r="7" spans="1:7" ht="15.75" customHeight="1">
      <c r="B7" s="12"/>
      <c r="C7" s="12"/>
      <c r="D7" s="12"/>
      <c r="E7" s="18"/>
      <c r="F7" s="18"/>
      <c r="G7" s="19"/>
    </row>
    <row r="8" spans="1:7" ht="15.75" customHeight="1">
      <c r="B8" s="11"/>
      <c r="C8" s="11"/>
      <c r="D8" s="11"/>
      <c r="E8" s="11"/>
      <c r="F8" s="11"/>
    </row>
  </sheetData>
  <pageMargins left="0.7" right="0.7" top="0.75" bottom="0.75" header="0.3" footer="0.3"/>
  <pageSetup orientation="landscape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64755-5CAE-9F4B-8FB6-3858A1BE7D42}">
  <sheetPr>
    <outlinePr summaryBelow="0" summaryRight="0"/>
    <pageSetUpPr fitToPage="1"/>
  </sheetPr>
  <dimension ref="A1:R30"/>
  <sheetViews>
    <sheetView workbookViewId="0"/>
  </sheetViews>
  <sheetFormatPr baseColWidth="10" defaultColWidth="12.6640625" defaultRowHeight="15.75" customHeight="1"/>
  <cols>
    <col min="1" max="1" width="21.6640625" style="9" customWidth="1"/>
    <col min="2" max="16384" width="12.6640625" style="9"/>
  </cols>
  <sheetData>
    <row r="1" spans="1:18" ht="15.75" customHeight="1">
      <c r="A1" s="9" t="s">
        <v>212</v>
      </c>
      <c r="B1" s="14" t="s">
        <v>204</v>
      </c>
      <c r="C1" s="14" t="s">
        <v>203</v>
      </c>
      <c r="D1" s="14" t="s">
        <v>202</v>
      </c>
      <c r="E1" s="14" t="s">
        <v>201</v>
      </c>
      <c r="F1" s="14" t="s">
        <v>200</v>
      </c>
      <c r="G1" s="14" t="s">
        <v>199</v>
      </c>
      <c r="H1" s="14" t="s">
        <v>198</v>
      </c>
      <c r="I1" s="14" t="s">
        <v>197</v>
      </c>
      <c r="J1" s="14" t="s">
        <v>196</v>
      </c>
      <c r="K1" s="14" t="s">
        <v>195</v>
      </c>
      <c r="L1" s="14" t="s">
        <v>194</v>
      </c>
      <c r="M1" s="14" t="s">
        <v>193</v>
      </c>
      <c r="N1" s="14" t="s">
        <v>192</v>
      </c>
      <c r="O1" s="14" t="s">
        <v>191</v>
      </c>
      <c r="P1" s="14" t="s">
        <v>190</v>
      </c>
      <c r="Q1" s="14" t="s">
        <v>189</v>
      </c>
    </row>
    <row r="2" spans="1:18" ht="15.75" customHeight="1">
      <c r="A2" s="14" t="s">
        <v>204</v>
      </c>
      <c r="B2" s="12">
        <v>1</v>
      </c>
      <c r="C2" s="20">
        <v>8.9090000000000003E-2</v>
      </c>
      <c r="D2" s="18">
        <v>0.50729999999999997</v>
      </c>
      <c r="E2" s="20">
        <v>0.61350000000000005</v>
      </c>
      <c r="F2" s="20">
        <v>4.9849999999999998E-2</v>
      </c>
      <c r="G2" s="20">
        <v>1.5990000000000001E-2</v>
      </c>
      <c r="H2" s="20">
        <v>1.602E-2</v>
      </c>
      <c r="I2" s="18">
        <v>3.055E-3</v>
      </c>
      <c r="J2" s="20">
        <v>5.6279999999999997E-2</v>
      </c>
      <c r="K2" s="20">
        <v>0.61619999999999997</v>
      </c>
      <c r="L2" s="20">
        <v>0.113</v>
      </c>
      <c r="M2" s="20">
        <v>0.52710000000000001</v>
      </c>
      <c r="N2" s="20">
        <v>0.94589999999999996</v>
      </c>
      <c r="O2" s="20">
        <v>0.32329999999999998</v>
      </c>
      <c r="P2" s="20">
        <v>3.7170000000000002E-2</v>
      </c>
      <c r="Q2" s="20">
        <v>1.4430000000000001E-4</v>
      </c>
    </row>
    <row r="3" spans="1:18" ht="15.75" customHeight="1">
      <c r="A3" s="14" t="s">
        <v>203</v>
      </c>
      <c r="B3" s="13">
        <f>C2</f>
        <v>8.9090000000000003E-2</v>
      </c>
      <c r="C3" s="12">
        <v>1</v>
      </c>
      <c r="D3" s="18">
        <v>1.6060000000000001E-2</v>
      </c>
      <c r="E3" s="20">
        <v>0.35959999999999998</v>
      </c>
      <c r="F3" s="20">
        <v>5.437E-3</v>
      </c>
      <c r="G3" s="20">
        <v>0.54930000000000001</v>
      </c>
      <c r="H3" s="20">
        <v>0.37909999999999999</v>
      </c>
      <c r="I3" s="18">
        <v>9.2350000000000005E-6</v>
      </c>
      <c r="J3" s="18">
        <v>1.07E-3</v>
      </c>
      <c r="K3" s="20">
        <v>5.747E-2</v>
      </c>
      <c r="L3" s="20">
        <v>0.90210000000000001</v>
      </c>
      <c r="M3" s="20">
        <v>6.012E-2</v>
      </c>
      <c r="N3" s="20">
        <v>0.1074</v>
      </c>
      <c r="O3" s="20">
        <v>7.3720000000000001E-3</v>
      </c>
      <c r="P3" s="20">
        <v>4.2999999999999999E-4</v>
      </c>
      <c r="Q3" s="20">
        <v>2.8899999999999999E-6</v>
      </c>
    </row>
    <row r="4" spans="1:18" ht="15.75" customHeight="1">
      <c r="A4" s="14" t="s">
        <v>202</v>
      </c>
      <c r="B4" s="18">
        <v>0.50729999999999997</v>
      </c>
      <c r="C4" s="18">
        <v>1.6060000000000001E-2</v>
      </c>
      <c r="D4" s="12">
        <v>1</v>
      </c>
      <c r="E4" s="18">
        <v>0.3503</v>
      </c>
      <c r="F4" s="18">
        <v>0.1198</v>
      </c>
      <c r="G4" s="18">
        <v>5.0530000000000002E-3</v>
      </c>
      <c r="H4" s="18">
        <v>5.672E-3</v>
      </c>
      <c r="I4" s="18">
        <v>9.783E-3</v>
      </c>
      <c r="J4" s="18">
        <v>0.14749999999999999</v>
      </c>
      <c r="K4" s="18">
        <v>0.98919999999999997</v>
      </c>
      <c r="L4" s="12">
        <v>3.5740000000000001E-2</v>
      </c>
      <c r="M4" s="18">
        <v>0.87709999999999999</v>
      </c>
      <c r="N4" s="18">
        <v>0.42309999999999998</v>
      </c>
      <c r="O4" s="18">
        <v>0.90310000000000001</v>
      </c>
      <c r="P4" s="18">
        <v>0.1132</v>
      </c>
      <c r="Q4" s="18">
        <v>3.0459999999999998E-4</v>
      </c>
    </row>
    <row r="5" spans="1:18" ht="15.75" customHeight="1">
      <c r="A5" s="14" t="s">
        <v>201</v>
      </c>
      <c r="B5" s="13">
        <f>E2</f>
        <v>0.61350000000000005</v>
      </c>
      <c r="C5" s="13">
        <f>E3</f>
        <v>0.35959999999999998</v>
      </c>
      <c r="D5" s="18">
        <v>0.3503</v>
      </c>
      <c r="E5" s="12">
        <v>1</v>
      </c>
      <c r="F5" s="20">
        <v>3.4209999999999997E-2</v>
      </c>
      <c r="G5" s="20">
        <v>0.18540000000000001</v>
      </c>
      <c r="H5" s="20">
        <v>5.8479999999999997E-2</v>
      </c>
      <c r="I5" s="18">
        <v>1.5469999999999999E-2</v>
      </c>
      <c r="J5" s="20">
        <v>7.7200000000000005E-2</v>
      </c>
      <c r="K5" s="20">
        <v>0.45750000000000002</v>
      </c>
      <c r="L5" s="20">
        <v>0.46600000000000003</v>
      </c>
      <c r="M5" s="20">
        <v>0.42299999999999999</v>
      </c>
      <c r="N5" s="20">
        <v>0.89459999999999995</v>
      </c>
      <c r="O5" s="20">
        <v>0.20549999999999999</v>
      </c>
      <c r="P5" s="20">
        <v>9.6740000000000007E-2</v>
      </c>
      <c r="Q5" s="20">
        <v>8.6790000000000001E-5</v>
      </c>
    </row>
    <row r="6" spans="1:18" ht="15.75" customHeight="1">
      <c r="A6" s="14" t="s">
        <v>200</v>
      </c>
      <c r="B6" s="13">
        <f>F2</f>
        <v>4.9849999999999998E-2</v>
      </c>
      <c r="C6" s="13">
        <f>F3</f>
        <v>5.437E-3</v>
      </c>
      <c r="D6" s="18">
        <v>0.1198</v>
      </c>
      <c r="E6" s="13">
        <f>F5</f>
        <v>3.4209999999999997E-2</v>
      </c>
      <c r="F6" s="12">
        <v>1</v>
      </c>
      <c r="G6" s="20">
        <v>2.7020000000000001E-4</v>
      </c>
      <c r="H6" s="20">
        <v>4.0059999999999998E-4</v>
      </c>
      <c r="I6" s="18">
        <v>1</v>
      </c>
      <c r="J6" s="20">
        <v>0.65529999999999999</v>
      </c>
      <c r="K6" s="20">
        <v>0.23910000000000001</v>
      </c>
      <c r="L6" s="20">
        <v>2.33E-3</v>
      </c>
      <c r="M6" s="20">
        <v>0.1729</v>
      </c>
      <c r="N6" s="20">
        <v>9.5649999999999999E-2</v>
      </c>
      <c r="O6" s="20">
        <v>0.4249</v>
      </c>
      <c r="P6" s="20">
        <v>0.60899999999999999</v>
      </c>
      <c r="Q6" s="20">
        <v>2.6329999999999999E-2</v>
      </c>
    </row>
    <row r="7" spans="1:18" ht="15.75" customHeight="1">
      <c r="A7" s="14" t="s">
        <v>199</v>
      </c>
      <c r="B7" s="13">
        <f>G2</f>
        <v>1.5990000000000001E-2</v>
      </c>
      <c r="C7" s="13">
        <f>G3</f>
        <v>0.54930000000000001</v>
      </c>
      <c r="D7" s="18">
        <v>5.0530000000000002E-3</v>
      </c>
      <c r="E7" s="13">
        <f>G5</f>
        <v>0.18540000000000001</v>
      </c>
      <c r="F7" s="13">
        <f>G6</f>
        <v>2.7020000000000001E-4</v>
      </c>
      <c r="G7" s="12">
        <v>1</v>
      </c>
      <c r="H7" s="20">
        <v>0.503</v>
      </c>
      <c r="I7" s="18">
        <v>2.1449999999999998E-6</v>
      </c>
      <c r="J7" s="20">
        <v>1.0629999999999999E-3</v>
      </c>
      <c r="K7" s="20">
        <v>2.461E-2</v>
      </c>
      <c r="L7" s="20">
        <v>0.3886</v>
      </c>
      <c r="M7" s="20">
        <v>6.4599999999999996E-3</v>
      </c>
      <c r="N7" s="20">
        <v>8.0500000000000002E-2</v>
      </c>
      <c r="O7" s="20">
        <v>2.0330000000000001E-3</v>
      </c>
      <c r="P7" s="20">
        <v>2.788E-4</v>
      </c>
      <c r="Q7" s="20">
        <v>1.4100000000000001E-6</v>
      </c>
    </row>
    <row r="8" spans="1:18" ht="15.75" customHeight="1">
      <c r="A8" s="14" t="s">
        <v>198</v>
      </c>
      <c r="B8" s="13">
        <f>H2</f>
        <v>1.602E-2</v>
      </c>
      <c r="C8" s="13">
        <f>H3</f>
        <v>0.37909999999999999</v>
      </c>
      <c r="D8" s="18">
        <v>5.672E-3</v>
      </c>
      <c r="E8" s="13">
        <f>H5</f>
        <v>5.8479999999999997E-2</v>
      </c>
      <c r="F8" s="13">
        <f>H6</f>
        <v>4.0059999999999998E-4</v>
      </c>
      <c r="G8" s="13">
        <f>H7</f>
        <v>0.503</v>
      </c>
      <c r="H8" s="12">
        <v>1</v>
      </c>
      <c r="I8" s="18">
        <v>3.0679999999999998E-5</v>
      </c>
      <c r="J8" s="20">
        <v>6.7259999999999998E-4</v>
      </c>
      <c r="K8" s="20">
        <v>1.503E-2</v>
      </c>
      <c r="L8" s="20">
        <v>0.24879999999999999</v>
      </c>
      <c r="M8" s="20">
        <v>1.04E-2</v>
      </c>
      <c r="N8" s="20">
        <v>7.8530000000000003E-2</v>
      </c>
      <c r="O8" s="20">
        <v>4.3889999999999997E-3</v>
      </c>
      <c r="P8" s="20">
        <v>8.5570000000000004E-4</v>
      </c>
      <c r="Q8" s="20">
        <v>6.9120000000000001E-6</v>
      </c>
    </row>
    <row r="9" spans="1:18" ht="15.75" customHeight="1">
      <c r="A9" s="14" t="s">
        <v>197</v>
      </c>
      <c r="B9" s="18">
        <v>3.055E-3</v>
      </c>
      <c r="C9" s="18">
        <v>9.2350000000000005E-6</v>
      </c>
      <c r="D9" s="18">
        <v>9.783E-3</v>
      </c>
      <c r="E9" s="18">
        <v>1.5469999999999999E-2</v>
      </c>
      <c r="F9" s="18">
        <v>1</v>
      </c>
      <c r="G9" s="18">
        <v>2.1449999999999998E-6</v>
      </c>
      <c r="H9" s="18">
        <v>3.0679999999999998E-5</v>
      </c>
      <c r="I9" s="12">
        <v>1</v>
      </c>
      <c r="J9" s="18">
        <v>0.96760000000000002</v>
      </c>
      <c r="K9" s="18">
        <v>9.604E-2</v>
      </c>
      <c r="L9" s="18">
        <v>2.9E-5</v>
      </c>
      <c r="M9" s="18">
        <v>1.6289999999999999E-2</v>
      </c>
      <c r="N9" s="18">
        <v>8.9320000000000007E-3</v>
      </c>
      <c r="O9" s="18">
        <v>3.6040000000000003E-2</v>
      </c>
      <c r="P9" s="18">
        <v>0.49930000000000002</v>
      </c>
      <c r="Q9" s="18">
        <v>1.5480000000000001E-2</v>
      </c>
      <c r="R9" s="11"/>
    </row>
    <row r="10" spans="1:18" ht="15.75" customHeight="1">
      <c r="A10" s="14" t="s">
        <v>196</v>
      </c>
      <c r="B10" s="20">
        <v>5.6279999999999997E-2</v>
      </c>
      <c r="C10" s="18">
        <v>1.07E-3</v>
      </c>
      <c r="D10" s="18">
        <v>0.14749999999999999</v>
      </c>
      <c r="E10" s="20">
        <v>7.7200000000000005E-2</v>
      </c>
      <c r="F10" s="20">
        <v>0.65529999999999999</v>
      </c>
      <c r="G10" s="20">
        <v>1.0629999999999999E-3</v>
      </c>
      <c r="H10" s="20">
        <v>6.7259999999999998E-4</v>
      </c>
      <c r="I10" s="18">
        <v>0.96760000000000002</v>
      </c>
      <c r="J10" s="12">
        <v>1</v>
      </c>
      <c r="K10" s="20">
        <v>0.30909999999999999</v>
      </c>
      <c r="L10" s="20">
        <v>4.2189999999999997E-3</v>
      </c>
      <c r="M10" s="20">
        <v>0.14749999999999999</v>
      </c>
      <c r="N10" s="20">
        <v>5.1769999999999997E-2</v>
      </c>
      <c r="O10" s="20">
        <v>0.19839999999999999</v>
      </c>
      <c r="P10" s="20">
        <v>0.66459999999999997</v>
      </c>
      <c r="Q10" s="20">
        <v>2.9409999999999999E-2</v>
      </c>
      <c r="R10" s="11"/>
    </row>
    <row r="11" spans="1:18" ht="15.75" customHeight="1">
      <c r="A11" s="14" t="s">
        <v>195</v>
      </c>
      <c r="B11" s="20">
        <v>0.61619999999999997</v>
      </c>
      <c r="C11" s="20">
        <v>5.747E-2</v>
      </c>
      <c r="D11" s="18">
        <v>0.98919999999999997</v>
      </c>
      <c r="E11" s="20">
        <v>0.45750000000000002</v>
      </c>
      <c r="F11" s="20">
        <v>0.23910000000000001</v>
      </c>
      <c r="G11" s="20">
        <v>2.461E-2</v>
      </c>
      <c r="H11" s="20">
        <v>1.503E-2</v>
      </c>
      <c r="I11" s="18">
        <v>9.604E-2</v>
      </c>
      <c r="J11" s="20">
        <v>0.30909999999999999</v>
      </c>
      <c r="K11" s="12">
        <v>1</v>
      </c>
      <c r="L11" s="20">
        <v>8.9599999999999999E-2</v>
      </c>
      <c r="M11" s="20">
        <v>0.877</v>
      </c>
      <c r="N11" s="20">
        <v>0.43719999999999998</v>
      </c>
      <c r="O11" s="20">
        <v>0.73480000000000001</v>
      </c>
      <c r="P11" s="20">
        <v>0.26350000000000001</v>
      </c>
      <c r="Q11" s="20">
        <v>2.7859999999999998E-3</v>
      </c>
      <c r="R11" s="11"/>
    </row>
    <row r="12" spans="1:18" ht="15.75" customHeight="1">
      <c r="A12" s="14" t="s">
        <v>194</v>
      </c>
      <c r="B12" s="20">
        <v>0.113</v>
      </c>
      <c r="C12" s="20">
        <v>0.90210000000000001</v>
      </c>
      <c r="D12" s="12">
        <v>3.5740000000000001E-2</v>
      </c>
      <c r="E12" s="20">
        <v>0.46600000000000003</v>
      </c>
      <c r="F12" s="20">
        <v>2.33E-3</v>
      </c>
      <c r="G12" s="20">
        <v>0.3886</v>
      </c>
      <c r="H12" s="20">
        <v>0.24879999999999999</v>
      </c>
      <c r="I12" s="18">
        <v>2.9E-5</v>
      </c>
      <c r="J12" s="20">
        <v>4.2189999999999997E-3</v>
      </c>
      <c r="K12" s="20">
        <v>8.9599999999999999E-2</v>
      </c>
      <c r="L12" s="12">
        <v>1</v>
      </c>
      <c r="M12" s="20">
        <v>3.1300000000000001E-2</v>
      </c>
      <c r="N12" s="20">
        <v>0.15240000000000001</v>
      </c>
      <c r="O12" s="20">
        <v>7.6119999999999998E-3</v>
      </c>
      <c r="P12" s="20">
        <v>2.5200000000000001E-3</v>
      </c>
      <c r="Q12" s="20">
        <v>1.239E-5</v>
      </c>
      <c r="R12" s="11"/>
    </row>
    <row r="13" spans="1:18" ht="15.75" customHeight="1">
      <c r="A13" s="14" t="s">
        <v>193</v>
      </c>
      <c r="B13" s="20">
        <v>0.52710000000000001</v>
      </c>
      <c r="C13" s="20">
        <v>6.012E-2</v>
      </c>
      <c r="D13" s="18">
        <v>0.87709999999999999</v>
      </c>
      <c r="E13" s="20">
        <v>0.42299999999999999</v>
      </c>
      <c r="F13" s="20">
        <v>0.1729</v>
      </c>
      <c r="G13" s="20">
        <v>6.4599999999999996E-3</v>
      </c>
      <c r="H13" s="20">
        <v>1.04E-2</v>
      </c>
      <c r="I13" s="18">
        <v>1.6289999999999999E-2</v>
      </c>
      <c r="J13" s="20">
        <v>0.14749999999999999</v>
      </c>
      <c r="K13" s="20">
        <v>0.877</v>
      </c>
      <c r="L13" s="20">
        <v>3.1300000000000001E-2</v>
      </c>
      <c r="M13" s="12">
        <v>1</v>
      </c>
      <c r="N13" s="20">
        <v>0.72430000000000005</v>
      </c>
      <c r="O13" s="20">
        <v>0.54559999999999997</v>
      </c>
      <c r="P13" s="20">
        <v>0.13569999999999999</v>
      </c>
      <c r="Q13" s="20">
        <v>5.7720000000000004E-4</v>
      </c>
      <c r="R13" s="11"/>
    </row>
    <row r="14" spans="1:18" ht="15.75" customHeight="1">
      <c r="A14" s="14" t="s">
        <v>192</v>
      </c>
      <c r="B14" s="20">
        <v>0.94589999999999996</v>
      </c>
      <c r="C14" s="20">
        <v>0.1074</v>
      </c>
      <c r="D14" s="18">
        <v>0.42309999999999998</v>
      </c>
      <c r="E14" s="20">
        <v>0.89459999999999995</v>
      </c>
      <c r="F14" s="20">
        <v>9.5649999999999999E-2</v>
      </c>
      <c r="G14" s="20">
        <v>8.0500000000000002E-2</v>
      </c>
      <c r="H14" s="20">
        <v>7.8530000000000003E-2</v>
      </c>
      <c r="I14" s="18">
        <v>8.9320000000000007E-3</v>
      </c>
      <c r="J14" s="20">
        <v>5.1769999999999997E-2</v>
      </c>
      <c r="K14" s="20">
        <v>0.43719999999999998</v>
      </c>
      <c r="L14" s="20">
        <v>0.15240000000000001</v>
      </c>
      <c r="M14" s="20">
        <v>0.72430000000000005</v>
      </c>
      <c r="N14" s="12">
        <v>1</v>
      </c>
      <c r="O14" s="20">
        <v>0.52329999999999999</v>
      </c>
      <c r="P14" s="20">
        <v>3.6479999999999999E-2</v>
      </c>
      <c r="Q14" s="20">
        <v>2.6820000000000001E-4</v>
      </c>
      <c r="R14" s="11"/>
    </row>
    <row r="15" spans="1:18" ht="15.75" customHeight="1">
      <c r="A15" s="14" t="s">
        <v>191</v>
      </c>
      <c r="B15" s="20">
        <v>0.32329999999999998</v>
      </c>
      <c r="C15" s="20">
        <v>7.3720000000000001E-3</v>
      </c>
      <c r="D15" s="18">
        <v>0.90310000000000001</v>
      </c>
      <c r="E15" s="20">
        <v>0.20549999999999999</v>
      </c>
      <c r="F15" s="20">
        <v>0.4249</v>
      </c>
      <c r="G15" s="20">
        <v>2.0330000000000001E-3</v>
      </c>
      <c r="H15" s="20">
        <v>4.3889999999999997E-3</v>
      </c>
      <c r="I15" s="18">
        <v>3.6040000000000003E-2</v>
      </c>
      <c r="J15" s="20">
        <v>0.19839999999999999</v>
      </c>
      <c r="K15" s="20">
        <v>0.73480000000000001</v>
      </c>
      <c r="L15" s="20">
        <v>7.6119999999999998E-3</v>
      </c>
      <c r="M15" s="20">
        <v>0.54559999999999997</v>
      </c>
      <c r="N15" s="20">
        <v>0.52329999999999999</v>
      </c>
      <c r="O15" s="12">
        <v>1</v>
      </c>
      <c r="P15" s="20">
        <v>0.19919999999999999</v>
      </c>
      <c r="Q15" s="20">
        <v>7.5739999999999998E-4</v>
      </c>
      <c r="R15" s="11"/>
    </row>
    <row r="16" spans="1:18" ht="15.75" customHeight="1">
      <c r="A16" s="14" t="s">
        <v>190</v>
      </c>
      <c r="B16" s="20">
        <v>3.7170000000000002E-2</v>
      </c>
      <c r="C16" s="20">
        <v>4.2999999999999999E-4</v>
      </c>
      <c r="D16" s="18">
        <v>0.1132</v>
      </c>
      <c r="E16" s="20">
        <v>9.6740000000000007E-2</v>
      </c>
      <c r="F16" s="20">
        <v>0.60899999999999999</v>
      </c>
      <c r="G16" s="20">
        <v>2.788E-4</v>
      </c>
      <c r="H16" s="20">
        <v>8.5570000000000004E-4</v>
      </c>
      <c r="I16" s="18">
        <v>0.49930000000000002</v>
      </c>
      <c r="J16" s="20">
        <v>0.66459999999999997</v>
      </c>
      <c r="K16" s="20">
        <v>0.26350000000000001</v>
      </c>
      <c r="L16" s="20">
        <v>2.5200000000000001E-3</v>
      </c>
      <c r="M16" s="20">
        <v>0.13569999999999999</v>
      </c>
      <c r="N16" s="20">
        <v>3.6479999999999999E-2</v>
      </c>
      <c r="O16" s="20">
        <v>0.19919999999999999</v>
      </c>
      <c r="P16" s="12">
        <v>1</v>
      </c>
      <c r="Q16" s="20">
        <v>1.426E-2</v>
      </c>
      <c r="R16" s="11"/>
    </row>
    <row r="17" spans="1:18" ht="15.75" customHeight="1">
      <c r="A17" s="14" t="s">
        <v>189</v>
      </c>
      <c r="B17" s="20">
        <v>1.4430000000000001E-4</v>
      </c>
      <c r="C17" s="20">
        <v>2.8899999999999999E-6</v>
      </c>
      <c r="D17" s="18">
        <v>3.0459999999999998E-4</v>
      </c>
      <c r="E17" s="20">
        <v>8.6790000000000001E-5</v>
      </c>
      <c r="F17" s="20">
        <v>2.6329999999999999E-2</v>
      </c>
      <c r="G17" s="20">
        <v>1.4100000000000001E-6</v>
      </c>
      <c r="H17" s="20">
        <v>6.9120000000000001E-6</v>
      </c>
      <c r="I17" s="18">
        <v>1.5480000000000001E-2</v>
      </c>
      <c r="J17" s="20">
        <v>2.9409999999999999E-2</v>
      </c>
      <c r="K17" s="20">
        <v>2.7859999999999998E-3</v>
      </c>
      <c r="L17" s="20">
        <v>1.239E-5</v>
      </c>
      <c r="M17" s="20">
        <v>5.7720000000000004E-4</v>
      </c>
      <c r="N17" s="20">
        <v>2.6820000000000001E-4</v>
      </c>
      <c r="O17" s="20">
        <v>7.5739999999999998E-4</v>
      </c>
      <c r="P17" s="20">
        <v>1.426E-2</v>
      </c>
      <c r="Q17" s="12">
        <v>1</v>
      </c>
      <c r="R17" s="11"/>
    </row>
    <row r="18" spans="1:18" ht="15.75" customHeight="1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</row>
    <row r="19" spans="1:18" ht="15.75" customHeight="1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</row>
    <row r="20" spans="1:18" ht="15.75" customHeight="1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</row>
    <row r="21" spans="1:18" ht="15.75" customHeight="1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</row>
    <row r="30" spans="1:18" ht="16">
      <c r="B30" s="10"/>
    </row>
  </sheetData>
  <pageMargins left="0.7" right="0.7" top="0.75" bottom="0.75" header="0.3" footer="0.3"/>
  <pageSetup scale="51" orientation="landscape" horizontalDpi="0" verticalDpi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A3013-8754-1443-9284-B5539B8D9738}">
  <sheetPr>
    <outlinePr summaryBelow="0" summaryRight="0"/>
    <pageSetUpPr fitToPage="1"/>
  </sheetPr>
  <dimension ref="A1:M14"/>
  <sheetViews>
    <sheetView workbookViewId="0">
      <selection activeCell="G20" sqref="G20"/>
    </sheetView>
  </sheetViews>
  <sheetFormatPr baseColWidth="10" defaultColWidth="12.6640625" defaultRowHeight="15.75" customHeight="1"/>
  <cols>
    <col min="1" max="1" width="25.1640625" style="9" customWidth="1"/>
    <col min="2" max="16384" width="12.6640625" style="9"/>
  </cols>
  <sheetData>
    <row r="1" spans="1:13" ht="15.75" customHeight="1">
      <c r="A1" s="9" t="s">
        <v>213</v>
      </c>
      <c r="B1" s="9" t="s">
        <v>214</v>
      </c>
      <c r="C1" s="9" t="s">
        <v>215</v>
      </c>
      <c r="D1" s="9" t="s">
        <v>216</v>
      </c>
      <c r="E1" s="9" t="s">
        <v>217</v>
      </c>
      <c r="F1" s="9" t="s">
        <v>218</v>
      </c>
      <c r="G1" s="9" t="s">
        <v>219</v>
      </c>
    </row>
    <row r="2" spans="1:13" ht="15.75" customHeight="1">
      <c r="A2" s="9" t="s">
        <v>214</v>
      </c>
      <c r="B2" s="21">
        <v>1</v>
      </c>
      <c r="C2" s="22">
        <v>8.4900000000000003E-9</v>
      </c>
      <c r="D2" s="22">
        <v>2.93E-2</v>
      </c>
      <c r="E2" s="22">
        <v>7.9299999999999995E-2</v>
      </c>
      <c r="F2" s="22">
        <v>1.7700000000000001E-3</v>
      </c>
      <c r="G2" s="22">
        <v>1.11E-2</v>
      </c>
      <c r="H2" s="23"/>
      <c r="I2" s="23"/>
      <c r="J2" s="23"/>
      <c r="K2" s="23"/>
      <c r="L2" s="23"/>
      <c r="M2" s="23"/>
    </row>
    <row r="3" spans="1:13" ht="15.75" customHeight="1">
      <c r="A3" s="9" t="s">
        <v>215</v>
      </c>
      <c r="B3" s="21">
        <v>8.4900000000000003E-9</v>
      </c>
      <c r="C3" s="21">
        <v>1</v>
      </c>
      <c r="D3" s="22">
        <v>1.6099999999999998E-5</v>
      </c>
      <c r="E3" s="24" t="s">
        <v>220</v>
      </c>
      <c r="F3" s="22">
        <v>3.6499999999999998E-2</v>
      </c>
      <c r="G3" s="22">
        <v>1.44E-14</v>
      </c>
      <c r="H3" s="23"/>
      <c r="I3" s="23"/>
      <c r="J3" s="23"/>
      <c r="K3" s="23"/>
      <c r="L3" s="23"/>
      <c r="M3" s="23"/>
    </row>
    <row r="4" spans="1:13" ht="15.75" customHeight="1">
      <c r="A4" s="9" t="s">
        <v>216</v>
      </c>
      <c r="B4" s="21">
        <v>2.93E-2</v>
      </c>
      <c r="C4" s="21">
        <v>1.6099999999999998E-5</v>
      </c>
      <c r="D4" s="21">
        <v>1</v>
      </c>
      <c r="E4" s="22">
        <v>0.67600000000000005</v>
      </c>
      <c r="F4" s="22">
        <v>0.121</v>
      </c>
      <c r="G4" s="22">
        <v>3.23E-6</v>
      </c>
      <c r="H4" s="23"/>
      <c r="I4" s="23"/>
      <c r="J4" s="23"/>
      <c r="K4" s="23"/>
      <c r="L4" s="23"/>
      <c r="M4" s="23"/>
    </row>
    <row r="5" spans="1:13" ht="15.75" customHeight="1">
      <c r="A5" s="9" t="s">
        <v>217</v>
      </c>
      <c r="B5" s="21">
        <v>7.9299999999999995E-2</v>
      </c>
      <c r="C5" s="9" t="s">
        <v>220</v>
      </c>
      <c r="D5" s="21">
        <v>0.67600000000000005</v>
      </c>
      <c r="E5" s="21">
        <v>1</v>
      </c>
      <c r="F5" s="22">
        <v>0.376</v>
      </c>
      <c r="G5" s="22">
        <v>7.3899999999999997E-4</v>
      </c>
      <c r="H5" s="23"/>
      <c r="I5" s="23"/>
      <c r="J5" s="23"/>
      <c r="K5" s="23"/>
      <c r="L5" s="23"/>
      <c r="M5" s="23"/>
    </row>
    <row r="6" spans="1:13" ht="15.75" customHeight="1">
      <c r="A6" s="9" t="s">
        <v>218</v>
      </c>
      <c r="B6" s="21">
        <v>1.7700000000000001E-3</v>
      </c>
      <c r="C6" s="21">
        <v>3.6499999999999998E-2</v>
      </c>
      <c r="D6" s="21">
        <v>0.121</v>
      </c>
      <c r="E6" s="21">
        <v>0.376</v>
      </c>
      <c r="F6" s="21">
        <v>1</v>
      </c>
      <c r="G6" s="22">
        <v>2.6600000000000003E-7</v>
      </c>
      <c r="H6" s="23"/>
      <c r="I6" s="23"/>
      <c r="J6" s="23"/>
      <c r="K6" s="23"/>
      <c r="L6" s="23"/>
      <c r="M6" s="23"/>
    </row>
    <row r="7" spans="1:13" ht="15.75" customHeight="1">
      <c r="A7" s="9" t="s">
        <v>219</v>
      </c>
      <c r="B7" s="21">
        <v>1.11E-2</v>
      </c>
      <c r="C7" s="21">
        <v>1.44E-14</v>
      </c>
      <c r="D7" s="21">
        <v>3.23E-6</v>
      </c>
      <c r="E7" s="21">
        <v>7.3899999999999997E-4</v>
      </c>
      <c r="F7" s="21">
        <v>2.6600000000000003E-7</v>
      </c>
      <c r="G7" s="21">
        <v>1</v>
      </c>
      <c r="H7" s="23"/>
      <c r="I7" s="23"/>
      <c r="J7" s="23"/>
      <c r="K7" s="23"/>
      <c r="L7" s="23"/>
      <c r="M7" s="23"/>
    </row>
    <row r="8" spans="1:13" ht="15.75" customHeight="1">
      <c r="A8" s="14"/>
      <c r="B8" s="25"/>
      <c r="C8" s="25"/>
      <c r="D8" s="25"/>
      <c r="E8" s="25"/>
      <c r="F8" s="25"/>
      <c r="G8" s="25"/>
      <c r="H8" s="25"/>
      <c r="I8" s="23"/>
      <c r="J8" s="23"/>
      <c r="K8" s="23"/>
      <c r="L8" s="23"/>
      <c r="M8" s="23"/>
    </row>
    <row r="9" spans="1:13" ht="15.75" customHeight="1">
      <c r="A9" s="14"/>
      <c r="B9" s="25"/>
      <c r="C9" s="25"/>
      <c r="D9" s="25"/>
      <c r="E9" s="25"/>
      <c r="F9" s="25"/>
      <c r="G9" s="25"/>
      <c r="H9" s="25"/>
      <c r="I9" s="25"/>
      <c r="J9" s="23"/>
      <c r="K9" s="23"/>
      <c r="L9" s="23"/>
      <c r="M9" s="23"/>
    </row>
    <row r="10" spans="1:13" ht="15.75" customHeight="1">
      <c r="A10" s="14"/>
      <c r="B10" s="25"/>
      <c r="C10" s="25"/>
      <c r="D10" s="25"/>
      <c r="E10" s="25"/>
      <c r="F10" s="25"/>
      <c r="G10" s="25"/>
      <c r="H10" s="25"/>
      <c r="I10" s="25"/>
      <c r="J10" s="25"/>
      <c r="K10" s="23"/>
      <c r="L10" s="23"/>
      <c r="M10" s="23"/>
    </row>
    <row r="11" spans="1:13" ht="15.75" customHeight="1">
      <c r="A11" s="14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3"/>
      <c r="M11" s="23"/>
    </row>
    <row r="12" spans="1:13" ht="15.75" customHeight="1">
      <c r="A12" s="14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3"/>
    </row>
    <row r="13" spans="1:13" ht="15.75" customHeight="1">
      <c r="A13" s="14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</row>
    <row r="14" spans="1:13" ht="15.75" customHeight="1"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</sheetData>
  <pageMargins left="1" right="1" top="1" bottom="1" header="0.5" footer="0.5"/>
  <pageSetup orientation="landscape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23E60-783C-844E-B166-949D44F02020}">
  <sheetPr>
    <outlinePr summaryBelow="0" summaryRight="0"/>
    <pageSetUpPr fitToPage="1"/>
  </sheetPr>
  <dimension ref="A1:M13"/>
  <sheetViews>
    <sheetView workbookViewId="0">
      <selection activeCell="E33" sqref="E33"/>
    </sheetView>
  </sheetViews>
  <sheetFormatPr baseColWidth="10" defaultColWidth="12.6640625" defaultRowHeight="15.75" customHeight="1"/>
  <cols>
    <col min="1" max="1" width="28.33203125" style="9" customWidth="1"/>
    <col min="2" max="16384" width="12.6640625" style="9"/>
  </cols>
  <sheetData>
    <row r="1" spans="1:13" ht="15.75" customHeight="1">
      <c r="A1" s="9" t="s">
        <v>221</v>
      </c>
      <c r="B1" s="9" t="s">
        <v>214</v>
      </c>
      <c r="C1" s="9" t="s">
        <v>215</v>
      </c>
      <c r="D1" s="9" t="s">
        <v>216</v>
      </c>
      <c r="E1" s="9" t="s">
        <v>217</v>
      </c>
      <c r="F1" s="9" t="s">
        <v>218</v>
      </c>
      <c r="G1" s="9" t="s">
        <v>219</v>
      </c>
    </row>
    <row r="2" spans="1:13" ht="15.75" customHeight="1">
      <c r="A2" s="9" t="s">
        <v>214</v>
      </c>
      <c r="B2" s="21">
        <v>1</v>
      </c>
      <c r="C2" s="21">
        <v>7.2899999999999996E-3</v>
      </c>
      <c r="D2" s="21">
        <v>0.53800000000000003</v>
      </c>
      <c r="E2" s="21">
        <v>0.94599999999999995</v>
      </c>
      <c r="F2" s="21">
        <v>1.0499999999999999E-6</v>
      </c>
      <c r="G2" s="21">
        <v>2.01E-2</v>
      </c>
      <c r="H2" s="26"/>
      <c r="I2" s="27"/>
      <c r="J2" s="27"/>
      <c r="K2" s="27"/>
      <c r="L2" s="28"/>
      <c r="M2" s="27"/>
    </row>
    <row r="3" spans="1:13" ht="15.75" customHeight="1">
      <c r="A3" s="9" t="s">
        <v>215</v>
      </c>
      <c r="B3" s="21">
        <v>7.2899999999999996E-3</v>
      </c>
      <c r="C3" s="21">
        <v>1</v>
      </c>
      <c r="D3" s="21">
        <v>6.9699999999999998E-2</v>
      </c>
      <c r="E3" s="21">
        <v>2.1100000000000001E-2</v>
      </c>
      <c r="F3" s="21">
        <v>2.1099999999999999E-3</v>
      </c>
      <c r="G3" s="21">
        <v>0.996</v>
      </c>
      <c r="H3" s="26"/>
      <c r="I3" s="27"/>
      <c r="J3" s="27"/>
      <c r="K3" s="27"/>
      <c r="L3" s="28"/>
      <c r="M3" s="27"/>
    </row>
    <row r="4" spans="1:13" ht="15.75" customHeight="1">
      <c r="A4" s="9" t="s">
        <v>216</v>
      </c>
      <c r="B4" s="21">
        <v>0.53800000000000003</v>
      </c>
      <c r="C4" s="21">
        <v>6.9699999999999998E-2</v>
      </c>
      <c r="D4" s="21">
        <v>1</v>
      </c>
      <c r="E4" s="21">
        <v>0.59799999999999998</v>
      </c>
      <c r="F4" s="21">
        <v>1.42E-5</v>
      </c>
      <c r="G4" s="21">
        <v>0.115</v>
      </c>
      <c r="H4" s="26"/>
      <c r="I4" s="27"/>
      <c r="J4" s="27"/>
      <c r="K4" s="27"/>
      <c r="L4" s="27"/>
      <c r="M4" s="27"/>
    </row>
    <row r="5" spans="1:13" ht="15.75" customHeight="1">
      <c r="A5" s="9" t="s">
        <v>217</v>
      </c>
      <c r="B5" s="21">
        <v>0.94599999999999995</v>
      </c>
      <c r="C5" s="21">
        <v>2.1100000000000001E-2</v>
      </c>
      <c r="D5" s="21">
        <v>0.59799999999999998</v>
      </c>
      <c r="E5" s="21">
        <v>1</v>
      </c>
      <c r="F5" s="21">
        <v>1.9300000000000002E-5</v>
      </c>
      <c r="G5" s="21">
        <v>5.8999999999999997E-2</v>
      </c>
      <c r="H5" s="26"/>
      <c r="I5" s="27"/>
      <c r="J5" s="27"/>
      <c r="K5" s="27"/>
      <c r="L5" s="28"/>
      <c r="M5" s="27"/>
    </row>
    <row r="6" spans="1:13" ht="15.75" customHeight="1">
      <c r="A6" s="9" t="s">
        <v>218</v>
      </c>
      <c r="B6" s="21">
        <v>1.0499999999999999E-6</v>
      </c>
      <c r="C6" s="21">
        <v>2.1099999999999999E-3</v>
      </c>
      <c r="D6" s="21">
        <v>1.42E-5</v>
      </c>
      <c r="E6" s="21">
        <v>1.9300000000000002E-5</v>
      </c>
      <c r="F6" s="21">
        <v>1</v>
      </c>
      <c r="G6" s="21">
        <v>4.7400000000000003E-3</v>
      </c>
      <c r="H6" s="26"/>
      <c r="I6" s="27"/>
      <c r="J6" s="27"/>
      <c r="K6" s="27"/>
      <c r="L6" s="27"/>
      <c r="M6" s="27"/>
    </row>
    <row r="7" spans="1:13" ht="15.75" customHeight="1">
      <c r="A7" s="9" t="s">
        <v>219</v>
      </c>
      <c r="B7" s="21">
        <v>2.01E-2</v>
      </c>
      <c r="C7" s="21">
        <v>0.996</v>
      </c>
      <c r="D7" s="21">
        <v>0.115</v>
      </c>
      <c r="E7" s="21">
        <v>5.8999999999999997E-2</v>
      </c>
      <c r="F7" s="21">
        <v>4.7400000000000003E-3</v>
      </c>
      <c r="G7" s="21">
        <v>1</v>
      </c>
      <c r="H7" s="26"/>
      <c r="I7" s="27"/>
      <c r="J7" s="27"/>
      <c r="K7" s="27"/>
      <c r="L7" s="27"/>
      <c r="M7" s="27"/>
    </row>
    <row r="8" spans="1:13" ht="15.75" customHeight="1">
      <c r="A8" s="14"/>
      <c r="B8" s="11"/>
      <c r="C8" s="11"/>
      <c r="D8" s="11"/>
      <c r="E8" s="11"/>
      <c r="F8" s="11"/>
      <c r="G8" s="11"/>
      <c r="H8" s="11"/>
      <c r="I8" s="27"/>
      <c r="J8" s="27"/>
      <c r="K8" s="27"/>
      <c r="L8" s="28"/>
      <c r="M8" s="27"/>
    </row>
    <row r="9" spans="1:13" ht="15.75" customHeight="1">
      <c r="A9" s="14"/>
      <c r="B9" s="11"/>
      <c r="C9" s="11"/>
      <c r="D9" s="11"/>
      <c r="E9" s="11"/>
      <c r="F9" s="11"/>
      <c r="G9" s="11"/>
      <c r="H9" s="11"/>
      <c r="I9" s="11"/>
      <c r="J9" s="27"/>
      <c r="K9" s="27"/>
      <c r="L9" s="27"/>
      <c r="M9" s="27"/>
    </row>
    <row r="10" spans="1:13" ht="15.75" customHeight="1">
      <c r="A10" s="14"/>
      <c r="B10" s="11"/>
      <c r="C10" s="11"/>
      <c r="D10" s="11"/>
      <c r="E10" s="11"/>
      <c r="F10" s="11"/>
      <c r="G10" s="11"/>
      <c r="H10" s="11"/>
      <c r="I10" s="11"/>
      <c r="J10" s="11"/>
      <c r="K10" s="27"/>
      <c r="L10" s="27"/>
      <c r="M10" s="27"/>
    </row>
    <row r="11" spans="1:13" ht="15.75" customHeight="1">
      <c r="A11" s="14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28"/>
      <c r="M11" s="27"/>
    </row>
    <row r="12" spans="1:13" ht="15.75" customHeight="1">
      <c r="A12" s="14"/>
      <c r="B12" s="12"/>
      <c r="C12" s="12"/>
      <c r="D12" s="11"/>
      <c r="E12" s="12"/>
      <c r="F12" s="11"/>
      <c r="G12" s="11"/>
      <c r="H12" s="12"/>
      <c r="I12" s="11"/>
      <c r="J12" s="11"/>
      <c r="K12" s="12"/>
      <c r="L12" s="11"/>
      <c r="M12" s="27"/>
    </row>
    <row r="13" spans="1:13" ht="15.75" customHeight="1">
      <c r="A13" s="14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</sheetData>
  <pageMargins left="0.7" right="0.7" top="0.75" bottom="0.75" header="0.3" footer="0.3"/>
  <pageSetup orientation="landscape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CF4D4-B38C-BB47-B08E-D35F6747F37E}">
  <sheetPr>
    <outlinePr summaryBelow="0" summaryRight="0"/>
    <pageSetUpPr fitToPage="1"/>
  </sheetPr>
  <dimension ref="A1:Q19"/>
  <sheetViews>
    <sheetView workbookViewId="0"/>
  </sheetViews>
  <sheetFormatPr baseColWidth="10" defaultColWidth="12.6640625" defaultRowHeight="15.75" customHeight="1"/>
  <cols>
    <col min="1" max="1" width="21.6640625" style="9" customWidth="1"/>
    <col min="2" max="16384" width="12.6640625" style="9"/>
  </cols>
  <sheetData>
    <row r="1" spans="1:17" ht="15.75" customHeight="1">
      <c r="A1" s="9" t="s">
        <v>222</v>
      </c>
      <c r="B1" s="11" t="str">
        <f t="array" ref="B1:Q1">TRANSPOSE(A2:A17)</f>
        <v>ms_p6 L23</v>
      </c>
      <c r="C1" s="11" t="str">
        <v>ms_p14 L23</v>
      </c>
      <c r="D1" s="11" t="str">
        <v>ms_p36_L23</v>
      </c>
      <c r="E1" s="11" t="str">
        <v>ms_p105 L23</v>
      </c>
      <c r="F1" s="11" t="str">
        <v>ms_p523 L23</v>
      </c>
      <c r="G1" s="11" t="str">
        <v>ms_p6 L4</v>
      </c>
      <c r="H1" s="11" t="str">
        <v>ms_p14 L4</v>
      </c>
      <c r="I1" s="11" t="str">
        <v>ms_p36_L4</v>
      </c>
      <c r="J1" s="11" t="str">
        <v>ms_p105 L4</v>
      </c>
      <c r="K1" s="11" t="str">
        <v>ms_p523 L4</v>
      </c>
      <c r="L1" s="11" t="str">
        <v>pr_p7 L23</v>
      </c>
      <c r="M1" s="11" t="str">
        <v>pr_p75 L23</v>
      </c>
      <c r="N1" s="11" t="str">
        <v>pr_p3000 L23</v>
      </c>
      <c r="O1" s="11" t="str">
        <v>pr_p7 L4</v>
      </c>
      <c r="P1" s="11" t="str">
        <v>pr_p75 L4</v>
      </c>
      <c r="Q1" s="11" t="str">
        <v>pr_p3000 L4</v>
      </c>
    </row>
    <row r="2" spans="1:17" ht="15.75" customHeight="1">
      <c r="A2" s="14" t="s">
        <v>204</v>
      </c>
      <c r="B2" s="12">
        <v>1</v>
      </c>
      <c r="C2" s="13">
        <v>4.6977E-3</v>
      </c>
      <c r="D2" s="18">
        <v>4.6979999999999999E-3</v>
      </c>
      <c r="E2" s="29">
        <v>1.6899300000000001E-3</v>
      </c>
      <c r="F2" s="29">
        <v>4.6977E-3</v>
      </c>
      <c r="G2" s="29">
        <v>0.79685499999999998</v>
      </c>
      <c r="H2" s="29">
        <v>1.2780700000000001E-2</v>
      </c>
      <c r="I2" s="18">
        <v>4.6239999999999996E-3</v>
      </c>
      <c r="J2" s="18">
        <f>D8</f>
        <v>9.5239999999999995E-3</v>
      </c>
      <c r="K2" s="29">
        <v>4.6977E-3</v>
      </c>
      <c r="L2" s="29">
        <v>4.6977E-3</v>
      </c>
      <c r="M2" s="29">
        <v>4.6977E-3</v>
      </c>
      <c r="N2" s="29">
        <v>2.2323099999999999E-3</v>
      </c>
      <c r="O2" s="29">
        <v>4.62423E-3</v>
      </c>
      <c r="P2" s="29">
        <v>4.5514199999999996E-3</v>
      </c>
      <c r="Q2" s="29">
        <v>4.5514199999999996E-3</v>
      </c>
    </row>
    <row r="3" spans="1:17" ht="15.75" customHeight="1">
      <c r="A3" s="14" t="s">
        <v>203</v>
      </c>
      <c r="B3" s="29">
        <v>4.6977E-3</v>
      </c>
      <c r="C3" s="18">
        <v>1</v>
      </c>
      <c r="D3" s="18">
        <v>2.1649999999999998E-3</v>
      </c>
      <c r="E3" s="12">
        <v>1.7700000000000001E-3</v>
      </c>
      <c r="F3" s="12">
        <v>2.16E-3</v>
      </c>
      <c r="G3" s="12">
        <v>4.7699999999999999E-3</v>
      </c>
      <c r="H3" s="12">
        <v>9.5200000000000007E-3</v>
      </c>
      <c r="I3" s="18">
        <v>1.014E-2</v>
      </c>
      <c r="J3" s="12">
        <v>4.8000000000000001E-2</v>
      </c>
      <c r="K3" s="12">
        <v>0.873</v>
      </c>
      <c r="L3" s="12">
        <v>4.4600000000000001E-2</v>
      </c>
      <c r="M3" s="12">
        <v>2.16E-3</v>
      </c>
      <c r="N3" s="12">
        <v>2.3099999999999999E-2</v>
      </c>
      <c r="O3" s="12">
        <v>0.57499999999999996</v>
      </c>
      <c r="P3" s="12">
        <v>0.377</v>
      </c>
      <c r="Q3" s="12">
        <v>7.6899999999999998E-3</v>
      </c>
    </row>
    <row r="4" spans="1:17" ht="15.75" customHeight="1">
      <c r="A4" s="14" t="s">
        <v>202</v>
      </c>
      <c r="B4" s="18">
        <v>4.6979999999999999E-3</v>
      </c>
      <c r="C4" s="18">
        <v>2.1649999999999998E-3</v>
      </c>
      <c r="D4" s="12">
        <v>1</v>
      </c>
      <c r="E4" s="18">
        <v>0.40860000000000002</v>
      </c>
      <c r="F4" s="18">
        <v>0.19939999999999999</v>
      </c>
      <c r="G4" s="18">
        <v>4.7720000000000002E-3</v>
      </c>
      <c r="H4" s="18">
        <v>9.5239999999999995E-3</v>
      </c>
      <c r="I4" s="18">
        <v>4.9979999999999998E-3</v>
      </c>
      <c r="J4" s="18">
        <v>2.862E-3</v>
      </c>
      <c r="K4" s="18">
        <v>0.33579999999999999</v>
      </c>
      <c r="L4" s="18">
        <v>2.1649999999999998E-3</v>
      </c>
      <c r="M4" s="18">
        <v>6.4939999999999998E-2</v>
      </c>
      <c r="N4" s="18">
        <v>2.362E-3</v>
      </c>
      <c r="O4" s="18">
        <v>4.9979999999999998E-3</v>
      </c>
      <c r="P4" s="18">
        <v>4.9220000000000002E-3</v>
      </c>
      <c r="Q4" s="18">
        <v>4.9220000000000002E-3</v>
      </c>
    </row>
    <row r="5" spans="1:17" ht="15.75" customHeight="1">
      <c r="A5" s="14" t="s">
        <v>201</v>
      </c>
      <c r="B5" s="12">
        <v>1.6900000000000001E-3</v>
      </c>
      <c r="C5" s="12">
        <v>1.7700000000000001E-3</v>
      </c>
      <c r="D5" s="18">
        <v>0.40860000000000002</v>
      </c>
      <c r="E5" s="12">
        <v>1</v>
      </c>
      <c r="F5" s="12">
        <v>0.59499999999999997</v>
      </c>
      <c r="G5" s="12">
        <v>1.7099999999999999E-3</v>
      </c>
      <c r="H5" s="12">
        <v>6.8500000000000002E-3</v>
      </c>
      <c r="I5" s="18">
        <v>1.756E-3</v>
      </c>
      <c r="J5" s="12">
        <v>2.8899999999999998E-4</v>
      </c>
      <c r="K5" s="12">
        <v>3.16E-3</v>
      </c>
      <c r="L5" s="12">
        <v>1.7700000000000001E-3</v>
      </c>
      <c r="M5" s="12">
        <v>2.1100000000000001E-2</v>
      </c>
      <c r="N5" s="12">
        <v>6.2100000000000002E-4</v>
      </c>
      <c r="O5" s="12">
        <v>1.7600000000000001E-3</v>
      </c>
      <c r="P5" s="12">
        <v>1.74E-3</v>
      </c>
      <c r="Q5" s="12">
        <v>1.74E-3</v>
      </c>
    </row>
    <row r="6" spans="1:17" ht="15.75" customHeight="1">
      <c r="A6" s="14" t="s">
        <v>200</v>
      </c>
      <c r="B6" s="12">
        <v>4.7000000000000002E-3</v>
      </c>
      <c r="C6" s="12">
        <v>2.16E-3</v>
      </c>
      <c r="D6" s="18">
        <v>0.19939999999999999</v>
      </c>
      <c r="E6" s="12">
        <v>0.59499999999999997</v>
      </c>
      <c r="F6" s="12">
        <v>1</v>
      </c>
      <c r="G6" s="12">
        <v>4.7699999999999999E-3</v>
      </c>
      <c r="H6" s="12">
        <v>9.5200000000000007E-3</v>
      </c>
      <c r="I6" s="18">
        <v>4.9979999999999998E-3</v>
      </c>
      <c r="J6" s="12">
        <v>1.5100000000000001E-3</v>
      </c>
      <c r="K6" s="12">
        <v>1.03E-2</v>
      </c>
      <c r="L6" s="12">
        <v>2.16E-3</v>
      </c>
      <c r="M6" s="12">
        <v>2.5999999999999999E-2</v>
      </c>
      <c r="N6" s="12">
        <v>2.3600000000000001E-3</v>
      </c>
      <c r="O6" s="12">
        <v>5.0000000000000001E-3</v>
      </c>
      <c r="P6" s="12">
        <v>4.9199999999999999E-3</v>
      </c>
      <c r="Q6" s="12">
        <v>4.9199999999999999E-3</v>
      </c>
    </row>
    <row r="7" spans="1:17" ht="15.75" customHeight="1">
      <c r="A7" s="14" t="s">
        <v>199</v>
      </c>
      <c r="B7" s="12">
        <v>0.79700000000000004</v>
      </c>
      <c r="C7" s="12">
        <v>4.7699999999999999E-3</v>
      </c>
      <c r="D7" s="18">
        <v>4.7720000000000002E-3</v>
      </c>
      <c r="E7" s="12">
        <v>1.7099999999999999E-3</v>
      </c>
      <c r="F7" s="12">
        <v>4.7699999999999999E-3</v>
      </c>
      <c r="G7" s="12">
        <v>1</v>
      </c>
      <c r="H7" s="12">
        <v>1.3100000000000001E-2</v>
      </c>
      <c r="I7" s="18">
        <v>4.6979999999999999E-3</v>
      </c>
      <c r="J7" s="12">
        <v>9.9599999999999995E-5</v>
      </c>
      <c r="K7" s="12">
        <v>7.7999999999999996E-3</v>
      </c>
      <c r="L7" s="12">
        <v>4.7699999999999999E-3</v>
      </c>
      <c r="M7" s="12">
        <v>4.7699999999999999E-3</v>
      </c>
      <c r="N7" s="12">
        <v>2.2599999999999999E-3</v>
      </c>
      <c r="O7" s="12">
        <v>4.7000000000000002E-3</v>
      </c>
      <c r="P7" s="12">
        <v>4.62E-3</v>
      </c>
      <c r="Q7" s="12">
        <v>4.62E-3</v>
      </c>
    </row>
    <row r="8" spans="1:17" ht="15.75" customHeight="1">
      <c r="A8" s="14" t="s">
        <v>198</v>
      </c>
      <c r="B8" s="12">
        <v>1.2800000000000001E-2</v>
      </c>
      <c r="C8" s="12">
        <v>9.5200000000000007E-3</v>
      </c>
      <c r="D8" s="18">
        <v>9.5239999999999995E-3</v>
      </c>
      <c r="E8" s="12">
        <v>6.8500000000000002E-3</v>
      </c>
      <c r="F8" s="12">
        <v>9.5200000000000007E-3</v>
      </c>
      <c r="G8" s="12">
        <v>1.3100000000000001E-2</v>
      </c>
      <c r="H8" s="12">
        <v>1</v>
      </c>
      <c r="I8" s="18">
        <v>1.392E-2</v>
      </c>
      <c r="J8" s="12">
        <v>3.5799999999999998E-3</v>
      </c>
      <c r="K8" s="12">
        <v>0.114</v>
      </c>
      <c r="L8" s="12">
        <v>0.17100000000000001</v>
      </c>
      <c r="M8" s="12">
        <v>9.5200000000000007E-3</v>
      </c>
      <c r="N8" s="12">
        <v>0.104</v>
      </c>
      <c r="O8" s="12">
        <v>1.3899999999999999E-2</v>
      </c>
      <c r="P8" s="12">
        <v>1.3599999999999999E-2</v>
      </c>
      <c r="Q8" s="12">
        <v>0.159</v>
      </c>
    </row>
    <row r="9" spans="1:17" ht="15.75" customHeight="1">
      <c r="A9" s="14" t="s">
        <v>197</v>
      </c>
      <c r="B9" s="18">
        <v>4.6239999999999996E-3</v>
      </c>
      <c r="C9" s="18">
        <v>1.014E-2</v>
      </c>
      <c r="D9" s="18">
        <v>4.9979999999999998E-3</v>
      </c>
      <c r="E9" s="18">
        <v>1.756E-3</v>
      </c>
      <c r="F9" s="18">
        <v>4.9979999999999998E-3</v>
      </c>
      <c r="G9" s="18">
        <v>4.6979999999999999E-3</v>
      </c>
      <c r="H9" s="18">
        <v>1.392E-2</v>
      </c>
      <c r="I9" s="12">
        <v>1</v>
      </c>
      <c r="J9" s="18">
        <v>0.39779999999999999</v>
      </c>
      <c r="K9" s="18">
        <v>0.17050000000000001</v>
      </c>
      <c r="L9" s="18">
        <v>4.9979999999999998E-3</v>
      </c>
      <c r="M9" s="18">
        <v>6.3E-3</v>
      </c>
      <c r="N9" s="18">
        <v>2.3349999999999998E-3</v>
      </c>
      <c r="O9" s="18">
        <v>4.9220000000000002E-3</v>
      </c>
      <c r="P9" s="18">
        <v>0.376</v>
      </c>
      <c r="Q9" s="18">
        <v>4.8469999999999997E-3</v>
      </c>
    </row>
    <row r="10" spans="1:17" ht="15.75" customHeight="1">
      <c r="A10" s="14" t="s">
        <v>196</v>
      </c>
      <c r="B10" s="12">
        <v>9.3200000000000002E-5</v>
      </c>
      <c r="C10" s="12">
        <v>4.8000000000000001E-2</v>
      </c>
      <c r="D10" s="18">
        <v>2.862E-3</v>
      </c>
      <c r="E10" s="12">
        <v>2.8899999999999998E-4</v>
      </c>
      <c r="F10" s="12">
        <v>1.5100000000000001E-3</v>
      </c>
      <c r="G10" s="12">
        <v>9.9599999999999995E-5</v>
      </c>
      <c r="H10" s="12">
        <v>3.5799999999999998E-3</v>
      </c>
      <c r="I10" s="18">
        <v>0.39779999999999999</v>
      </c>
      <c r="J10" s="12">
        <v>1</v>
      </c>
      <c r="K10" s="12">
        <v>9.7000000000000003E-2</v>
      </c>
      <c r="L10" s="12">
        <v>3.2000000000000002E-3</v>
      </c>
      <c r="M10" s="12">
        <v>2.5600000000000001E-2</v>
      </c>
      <c r="N10" s="12">
        <v>1.9799999999999999E-4</v>
      </c>
      <c r="O10" s="12">
        <v>5.2500000000000003E-3</v>
      </c>
      <c r="P10" s="12">
        <v>0.23200000000000001</v>
      </c>
      <c r="Q10" s="12">
        <v>6.8000000000000005E-4</v>
      </c>
    </row>
    <row r="11" spans="1:17" ht="15.75" customHeight="1">
      <c r="A11" s="14" t="s">
        <v>195</v>
      </c>
      <c r="B11" s="12">
        <v>4.7000000000000002E-3</v>
      </c>
      <c r="C11" s="12">
        <v>0.873</v>
      </c>
      <c r="D11" s="18">
        <v>0.33579999999999999</v>
      </c>
      <c r="E11" s="12">
        <v>3.16E-3</v>
      </c>
      <c r="F11" s="12">
        <v>1.03E-2</v>
      </c>
      <c r="G11" s="12">
        <v>7.7999999999999996E-3</v>
      </c>
      <c r="H11" s="12">
        <v>0.114</v>
      </c>
      <c r="I11" s="18">
        <v>0.17050000000000001</v>
      </c>
      <c r="J11" s="12">
        <v>9.7000000000000003E-2</v>
      </c>
      <c r="K11" s="12">
        <v>1</v>
      </c>
      <c r="L11" s="12">
        <v>0.31</v>
      </c>
      <c r="M11" s="12">
        <v>3.6999999999999998E-2</v>
      </c>
      <c r="N11" s="12">
        <v>0.24399999999999999</v>
      </c>
      <c r="O11" s="12">
        <v>1</v>
      </c>
      <c r="P11" s="12">
        <v>0.22800000000000001</v>
      </c>
      <c r="Q11" s="12">
        <v>0.14699999999999999</v>
      </c>
    </row>
    <row r="12" spans="1:17" ht="15.75" customHeight="1">
      <c r="A12" s="14" t="s">
        <v>194</v>
      </c>
      <c r="B12" s="12">
        <v>4.7000000000000002E-3</v>
      </c>
      <c r="C12" s="12">
        <v>4.4600000000000001E-2</v>
      </c>
      <c r="D12" s="18">
        <v>2.1649999999999998E-3</v>
      </c>
      <c r="E12" s="12">
        <v>1.7700000000000001E-3</v>
      </c>
      <c r="F12" s="12">
        <v>2.16E-3</v>
      </c>
      <c r="G12" s="12">
        <v>4.7699999999999999E-3</v>
      </c>
      <c r="H12" s="12">
        <v>0.17100000000000001</v>
      </c>
      <c r="I12" s="18">
        <v>4.9979999999999998E-3</v>
      </c>
      <c r="J12" s="12">
        <v>3.2000000000000002E-3</v>
      </c>
      <c r="K12" s="12">
        <v>0.31</v>
      </c>
      <c r="L12" s="12">
        <v>1</v>
      </c>
      <c r="M12" s="12">
        <v>2.16E-3</v>
      </c>
      <c r="N12" s="12">
        <v>1</v>
      </c>
      <c r="O12" s="12">
        <v>0.108</v>
      </c>
      <c r="P12" s="12">
        <v>8.0199999999999994E-3</v>
      </c>
      <c r="Q12" s="12">
        <v>0.627</v>
      </c>
    </row>
    <row r="13" spans="1:17" ht="15.75" customHeight="1">
      <c r="A13" s="14" t="s">
        <v>193</v>
      </c>
      <c r="B13" s="12">
        <v>4.7000000000000002E-3</v>
      </c>
      <c r="C13" s="12">
        <v>2.16E-3</v>
      </c>
      <c r="D13" s="18">
        <v>6.4939999999999998E-2</v>
      </c>
      <c r="E13" s="12">
        <v>2.1100000000000001E-2</v>
      </c>
      <c r="F13" s="12">
        <v>2.5999999999999999E-2</v>
      </c>
      <c r="G13" s="12">
        <v>4.7699999999999999E-3</v>
      </c>
      <c r="H13" s="12">
        <v>9.5200000000000007E-3</v>
      </c>
      <c r="I13" s="18">
        <v>6.3E-3</v>
      </c>
      <c r="J13" s="12">
        <v>2.5600000000000001E-2</v>
      </c>
      <c r="K13" s="12">
        <v>3.6999999999999998E-2</v>
      </c>
      <c r="L13" s="12">
        <v>2.16E-3</v>
      </c>
      <c r="M13" s="12">
        <v>1</v>
      </c>
      <c r="N13" s="12">
        <v>2.3600000000000001E-3</v>
      </c>
      <c r="O13" s="12">
        <v>5.0000000000000001E-3</v>
      </c>
      <c r="P13" s="12">
        <v>6.4600000000000005E-2</v>
      </c>
      <c r="Q13" s="12">
        <v>4.9199999999999999E-3</v>
      </c>
    </row>
    <row r="14" spans="1:17" ht="15.75" customHeight="1">
      <c r="A14" s="14" t="s">
        <v>192</v>
      </c>
      <c r="B14" s="12">
        <v>2.2300000000000002E-3</v>
      </c>
      <c r="C14" s="12">
        <v>2.3099999999999999E-2</v>
      </c>
      <c r="D14" s="18">
        <v>2.362E-3</v>
      </c>
      <c r="E14" s="12">
        <v>6.2100000000000002E-4</v>
      </c>
      <c r="F14" s="12">
        <v>2.3600000000000001E-3</v>
      </c>
      <c r="G14" s="12">
        <v>2.2599999999999999E-3</v>
      </c>
      <c r="H14" s="12">
        <v>0.104</v>
      </c>
      <c r="I14" s="18">
        <v>2.3349999999999998E-3</v>
      </c>
      <c r="J14" s="12">
        <v>1.9799999999999999E-4</v>
      </c>
      <c r="K14" s="12">
        <v>0.24399999999999999</v>
      </c>
      <c r="L14" s="12">
        <v>1</v>
      </c>
      <c r="M14" s="12">
        <v>2.3600000000000001E-3</v>
      </c>
      <c r="N14" s="12">
        <v>1</v>
      </c>
      <c r="O14" s="12">
        <v>9.0800000000000006E-2</v>
      </c>
      <c r="P14" s="12">
        <v>1.15E-2</v>
      </c>
      <c r="Q14" s="12">
        <v>0.64500000000000002</v>
      </c>
    </row>
    <row r="15" spans="1:17" ht="15.75" customHeight="1">
      <c r="A15" s="14" t="s">
        <v>191</v>
      </c>
      <c r="B15" s="12">
        <v>4.62E-3</v>
      </c>
      <c r="C15" s="12">
        <v>0.57499999999999996</v>
      </c>
      <c r="D15" s="18">
        <v>4.9979999999999998E-3</v>
      </c>
      <c r="E15" s="12">
        <v>1.7600000000000001E-3</v>
      </c>
      <c r="F15" s="12">
        <v>5.0000000000000001E-3</v>
      </c>
      <c r="G15" s="12">
        <v>4.7000000000000002E-3</v>
      </c>
      <c r="H15" s="12">
        <v>1.3899999999999999E-2</v>
      </c>
      <c r="I15" s="18">
        <v>4.9220000000000002E-3</v>
      </c>
      <c r="J15" s="12">
        <v>5.2500000000000003E-3</v>
      </c>
      <c r="K15" s="12">
        <v>1</v>
      </c>
      <c r="L15" s="12">
        <v>0.108</v>
      </c>
      <c r="M15" s="12">
        <v>5.0000000000000001E-3</v>
      </c>
      <c r="N15" s="12">
        <v>9.0800000000000006E-2</v>
      </c>
      <c r="O15" s="12">
        <v>1</v>
      </c>
      <c r="P15" s="12">
        <v>0.42</v>
      </c>
      <c r="Q15" s="12">
        <v>6.3200000000000006E-2</v>
      </c>
    </row>
    <row r="16" spans="1:17" ht="15.75" customHeight="1">
      <c r="A16" s="14" t="s">
        <v>190</v>
      </c>
      <c r="B16" s="12">
        <v>4.5500000000000002E-3</v>
      </c>
      <c r="C16" s="12">
        <v>0.377</v>
      </c>
      <c r="D16" s="18">
        <v>4.9220000000000002E-3</v>
      </c>
      <c r="E16" s="12">
        <v>1.74E-3</v>
      </c>
      <c r="F16" s="12">
        <v>4.9199999999999999E-3</v>
      </c>
      <c r="G16" s="12">
        <v>4.62E-3</v>
      </c>
      <c r="H16" s="12">
        <v>1.3599999999999999E-2</v>
      </c>
      <c r="I16" s="18">
        <v>0.376</v>
      </c>
      <c r="J16" s="12">
        <v>0.23200000000000001</v>
      </c>
      <c r="K16" s="12">
        <v>0.22800000000000001</v>
      </c>
      <c r="L16" s="12">
        <v>8.0199999999999994E-3</v>
      </c>
      <c r="M16" s="12">
        <v>6.4600000000000005E-2</v>
      </c>
      <c r="N16" s="12">
        <v>1.15E-2</v>
      </c>
      <c r="O16" s="12">
        <v>0.42</v>
      </c>
      <c r="P16" s="12">
        <v>1</v>
      </c>
      <c r="Q16" s="12">
        <v>4.7699999999999999E-3</v>
      </c>
    </row>
    <row r="17" spans="1:17" ht="15.75" customHeight="1">
      <c r="A17" s="14" t="s">
        <v>189</v>
      </c>
      <c r="B17" s="12">
        <v>4.5500000000000002E-3</v>
      </c>
      <c r="C17" s="12">
        <v>7.6899999999999998E-3</v>
      </c>
      <c r="D17" s="18">
        <v>4.9220000000000002E-3</v>
      </c>
      <c r="E17" s="12">
        <v>1.74E-3</v>
      </c>
      <c r="F17" s="12">
        <v>4.9199999999999999E-3</v>
      </c>
      <c r="G17" s="12">
        <v>4.62E-3</v>
      </c>
      <c r="H17" s="12">
        <v>0.159</v>
      </c>
      <c r="I17" s="18">
        <v>4.8469999999999997E-3</v>
      </c>
      <c r="J17" s="12">
        <v>6.8000000000000005E-4</v>
      </c>
      <c r="K17" s="12">
        <v>0.14699999999999999</v>
      </c>
      <c r="L17" s="12">
        <v>0.627</v>
      </c>
      <c r="M17" s="12">
        <v>4.9199999999999999E-3</v>
      </c>
      <c r="N17" s="12">
        <v>0.64500000000000002</v>
      </c>
      <c r="O17" s="12">
        <v>6.3200000000000006E-2</v>
      </c>
      <c r="P17" s="12">
        <v>4.7699999999999999E-3</v>
      </c>
      <c r="Q17" s="12">
        <v>1</v>
      </c>
    </row>
    <row r="18" spans="1:17" ht="15.75" customHeight="1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</row>
    <row r="19" spans="1:17" ht="15.75" customHeight="1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</row>
  </sheetData>
  <pageMargins left="0.7" right="0.7" top="0.75" bottom="0.75" header="0.3" footer="0.3"/>
  <pageSetup scale="51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BCD82-7FA5-524B-9F1D-3164783A18C4}">
  <dimension ref="A1:M327"/>
  <sheetViews>
    <sheetView zoomScale="109" workbookViewId="0">
      <selection activeCell="F29" sqref="F29"/>
    </sheetView>
  </sheetViews>
  <sheetFormatPr baseColWidth="10" defaultRowHeight="16"/>
  <sheetData>
    <row r="1" spans="1:13">
      <c r="A1" t="s">
        <v>0</v>
      </c>
      <c r="B1" t="s">
        <v>1</v>
      </c>
      <c r="C1" t="s">
        <v>2</v>
      </c>
    </row>
    <row r="2" spans="1:13">
      <c r="A2" t="s">
        <v>31</v>
      </c>
      <c r="B2">
        <v>9.0247410912029674E-2</v>
      </c>
      <c r="C2">
        <v>0.3609896436481187</v>
      </c>
    </row>
    <row r="3" spans="1:13">
      <c r="A3" t="s">
        <v>31</v>
      </c>
      <c r="B3">
        <v>0.10778167240120534</v>
      </c>
      <c r="C3">
        <v>0.86225337920964273</v>
      </c>
      <c r="E3" t="s">
        <v>37</v>
      </c>
    </row>
    <row r="4" spans="1:13">
      <c r="A4" t="s">
        <v>31</v>
      </c>
      <c r="B4">
        <v>0.11680072759951525</v>
      </c>
      <c r="C4">
        <v>0.81760509319660668</v>
      </c>
      <c r="E4" t="s">
        <v>38</v>
      </c>
      <c r="G4" t="s">
        <v>122</v>
      </c>
    </row>
    <row r="5" spans="1:13">
      <c r="A5" t="s">
        <v>31</v>
      </c>
      <c r="B5">
        <v>0.14947443926763357</v>
      </c>
      <c r="C5">
        <v>0.59789775707053427</v>
      </c>
      <c r="G5" s="5" t="s">
        <v>123</v>
      </c>
      <c r="K5" s="5" t="s">
        <v>128</v>
      </c>
    </row>
    <row r="6" spans="1:13">
      <c r="A6" t="s">
        <v>31</v>
      </c>
      <c r="B6">
        <v>7.0135141528629638E-2</v>
      </c>
      <c r="C6">
        <v>0.49094599070040751</v>
      </c>
      <c r="G6" t="s">
        <v>124</v>
      </c>
      <c r="H6" t="s">
        <v>126</v>
      </c>
      <c r="I6" t="s">
        <v>127</v>
      </c>
      <c r="K6" t="s">
        <v>124</v>
      </c>
      <c r="L6" t="s">
        <v>126</v>
      </c>
      <c r="M6" t="s">
        <v>127</v>
      </c>
    </row>
    <row r="7" spans="1:13">
      <c r="A7" t="s">
        <v>31</v>
      </c>
      <c r="B7">
        <v>0.44213351637563231</v>
      </c>
      <c r="C7">
        <v>2.2106675818781616</v>
      </c>
      <c r="G7" t="s">
        <v>98</v>
      </c>
      <c r="H7">
        <v>0.71</v>
      </c>
      <c r="I7">
        <v>0.09</v>
      </c>
      <c r="K7" t="s">
        <v>98</v>
      </c>
      <c r="L7">
        <v>0.12</v>
      </c>
      <c r="M7">
        <v>0.02</v>
      </c>
    </row>
    <row r="8" spans="1:13">
      <c r="A8" t="s">
        <v>31</v>
      </c>
      <c r="B8">
        <v>0</v>
      </c>
      <c r="C8">
        <v>1.274538088131447</v>
      </c>
      <c r="G8" t="s">
        <v>104</v>
      </c>
      <c r="H8">
        <v>1.2</v>
      </c>
      <c r="I8">
        <v>7.0000000000000007E-2</v>
      </c>
      <c r="K8" t="s">
        <v>104</v>
      </c>
      <c r="L8">
        <v>0.22</v>
      </c>
      <c r="M8">
        <v>0.02</v>
      </c>
    </row>
    <row r="9" spans="1:13">
      <c r="A9" t="s">
        <v>31</v>
      </c>
      <c r="B9">
        <v>0.23665353019616706</v>
      </c>
      <c r="C9">
        <v>0.55219157045772316</v>
      </c>
      <c r="G9" t="s">
        <v>109</v>
      </c>
      <c r="H9">
        <v>0.86</v>
      </c>
      <c r="I9">
        <v>0.09</v>
      </c>
      <c r="K9" t="s">
        <v>109</v>
      </c>
      <c r="L9">
        <v>0.15</v>
      </c>
      <c r="M9">
        <v>0.02</v>
      </c>
    </row>
    <row r="10" spans="1:13">
      <c r="A10" t="s">
        <v>31</v>
      </c>
      <c r="B10">
        <v>0</v>
      </c>
      <c r="C10">
        <v>2.7309000171927158</v>
      </c>
    </row>
    <row r="11" spans="1:13">
      <c r="A11" t="s">
        <v>31</v>
      </c>
      <c r="B11">
        <v>0</v>
      </c>
      <c r="C11">
        <v>2.2921130978534885</v>
      </c>
      <c r="G11" t="s">
        <v>125</v>
      </c>
      <c r="K11" t="s">
        <v>125</v>
      </c>
    </row>
    <row r="12" spans="1:13">
      <c r="A12" t="s">
        <v>31</v>
      </c>
      <c r="B12">
        <v>0</v>
      </c>
      <c r="C12">
        <v>0.74481411852661994</v>
      </c>
      <c r="G12" t="s">
        <v>115</v>
      </c>
      <c r="H12">
        <v>0.93</v>
      </c>
      <c r="I12">
        <v>0.1</v>
      </c>
      <c r="K12" t="s">
        <v>115</v>
      </c>
      <c r="L12">
        <v>0.16</v>
      </c>
      <c r="M12">
        <v>0.03</v>
      </c>
    </row>
    <row r="13" spans="1:13">
      <c r="A13" t="s">
        <v>31</v>
      </c>
      <c r="B13">
        <v>0</v>
      </c>
      <c r="C13">
        <v>0.74249594729159407</v>
      </c>
      <c r="G13" t="s">
        <v>119</v>
      </c>
      <c r="H13">
        <v>1</v>
      </c>
      <c r="I13">
        <v>0.09</v>
      </c>
      <c r="K13" t="s">
        <v>119</v>
      </c>
      <c r="L13">
        <v>0.38</v>
      </c>
      <c r="M13">
        <v>0.04</v>
      </c>
    </row>
    <row r="14" spans="1:13">
      <c r="A14" t="s">
        <v>31</v>
      </c>
      <c r="B14">
        <v>0</v>
      </c>
      <c r="C14">
        <v>0.86835835179368159</v>
      </c>
      <c r="G14" t="s">
        <v>120</v>
      </c>
      <c r="H14">
        <v>0.46</v>
      </c>
      <c r="I14">
        <v>0.05</v>
      </c>
      <c r="K14" t="s">
        <v>120</v>
      </c>
      <c r="L14">
        <v>0.22</v>
      </c>
      <c r="M14">
        <v>0.03</v>
      </c>
    </row>
    <row r="15" spans="1:13">
      <c r="A15" t="s">
        <v>31</v>
      </c>
      <c r="B15">
        <v>0.36311599569000141</v>
      </c>
      <c r="C15">
        <v>0.36311599569000141</v>
      </c>
    </row>
    <row r="16" spans="1:13">
      <c r="A16" t="s">
        <v>31</v>
      </c>
      <c r="B16">
        <v>0</v>
      </c>
      <c r="C16">
        <v>0.18524354617629965</v>
      </c>
    </row>
    <row r="17" spans="1:5">
      <c r="A17" t="s">
        <v>31</v>
      </c>
      <c r="B17">
        <v>0.18628678985869435</v>
      </c>
      <c r="C17">
        <v>0.37257357971738869</v>
      </c>
    </row>
    <row r="18" spans="1:5">
      <c r="A18" t="s">
        <v>31</v>
      </c>
      <c r="B18">
        <v>0.15688561401330142</v>
      </c>
      <c r="C18">
        <v>0.78442807006650717</v>
      </c>
    </row>
    <row r="19" spans="1:5">
      <c r="A19" t="s">
        <v>31</v>
      </c>
      <c r="B19">
        <v>0.32096783052643785</v>
      </c>
      <c r="C19">
        <v>0.32096783052643785</v>
      </c>
    </row>
    <row r="20" spans="1:5">
      <c r="A20" t="s">
        <v>31</v>
      </c>
      <c r="B20">
        <v>0.21761763671082771</v>
      </c>
      <c r="C20">
        <v>0.43523527342165541</v>
      </c>
    </row>
    <row r="21" spans="1:5">
      <c r="A21" t="s">
        <v>31</v>
      </c>
      <c r="B21">
        <v>0.17855643121956685</v>
      </c>
      <c r="C21">
        <v>0.89278215609783429</v>
      </c>
    </row>
    <row r="22" spans="1:5">
      <c r="A22" t="s">
        <v>31</v>
      </c>
      <c r="B22">
        <v>0.15726866688182484</v>
      </c>
      <c r="C22">
        <v>2.6735673369910224</v>
      </c>
    </row>
    <row r="23" spans="1:5">
      <c r="A23" t="s">
        <v>31</v>
      </c>
      <c r="B23">
        <v>0</v>
      </c>
      <c r="C23">
        <v>0.541352084256845</v>
      </c>
      <c r="E23" t="s">
        <v>168</v>
      </c>
    </row>
    <row r="24" spans="1:5">
      <c r="A24" t="s">
        <v>31</v>
      </c>
      <c r="B24">
        <v>0</v>
      </c>
      <c r="C24">
        <v>1.301986402308785</v>
      </c>
    </row>
    <row r="25" spans="1:5">
      <c r="A25" t="s">
        <v>31</v>
      </c>
      <c r="B25">
        <v>0.20939211347034881</v>
      </c>
      <c r="C25">
        <v>6.9797371156782931E-2</v>
      </c>
    </row>
    <row r="26" spans="1:5">
      <c r="A26" t="s">
        <v>31</v>
      </c>
      <c r="B26">
        <v>0</v>
      </c>
      <c r="C26">
        <v>1.5583132473853221</v>
      </c>
    </row>
    <row r="27" spans="1:5">
      <c r="A27" t="s">
        <v>31</v>
      </c>
      <c r="B27">
        <v>0.1055741765968095</v>
      </c>
      <c r="C27">
        <v>0.1055741765968095</v>
      </c>
    </row>
    <row r="28" spans="1:5">
      <c r="A28" t="s">
        <v>31</v>
      </c>
      <c r="B28">
        <v>8.8729848512990706E-2</v>
      </c>
      <c r="C28">
        <v>0.79856863661691635</v>
      </c>
    </row>
    <row r="29" spans="1:5">
      <c r="A29" t="s">
        <v>31</v>
      </c>
      <c r="B29">
        <v>0</v>
      </c>
      <c r="C29">
        <v>0.39379360059349278</v>
      </c>
    </row>
    <row r="30" spans="1:5">
      <c r="A30" t="s">
        <v>31</v>
      </c>
      <c r="B30">
        <v>0.10426352202988094</v>
      </c>
      <c r="C30">
        <v>0.20852704405976188</v>
      </c>
    </row>
    <row r="31" spans="1:5">
      <c r="A31" t="s">
        <v>31</v>
      </c>
      <c r="B31">
        <v>0.1642893873254764</v>
      </c>
      <c r="C31">
        <v>0.1642893873254764</v>
      </c>
    </row>
    <row r="32" spans="1:5">
      <c r="A32" t="s">
        <v>31</v>
      </c>
      <c r="B32">
        <v>0</v>
      </c>
      <c r="C32">
        <v>0.49155091399395101</v>
      </c>
    </row>
    <row r="33" spans="1:3">
      <c r="A33" t="s">
        <v>31</v>
      </c>
      <c r="B33">
        <v>0.16104948039196265</v>
      </c>
      <c r="C33">
        <v>0.64419792156785061</v>
      </c>
    </row>
    <row r="34" spans="1:3">
      <c r="A34" t="s">
        <v>31</v>
      </c>
      <c r="B34">
        <v>0</v>
      </c>
      <c r="C34">
        <v>0.46640077727010604</v>
      </c>
    </row>
    <row r="35" spans="1:3">
      <c r="A35" t="s">
        <v>31</v>
      </c>
      <c r="B35">
        <v>0.38397153324959526</v>
      </c>
      <c r="C35">
        <v>0.95992883312398813</v>
      </c>
    </row>
    <row r="36" spans="1:3">
      <c r="A36" t="s">
        <v>31</v>
      </c>
      <c r="B36">
        <v>0.17686990840151137</v>
      </c>
      <c r="C36">
        <v>0.35373981680302274</v>
      </c>
    </row>
    <row r="37" spans="1:3">
      <c r="A37" t="s">
        <v>31</v>
      </c>
      <c r="B37">
        <v>0</v>
      </c>
      <c r="C37">
        <v>0.37213219530069641</v>
      </c>
    </row>
    <row r="38" spans="1:3">
      <c r="A38" t="s">
        <v>31</v>
      </c>
      <c r="B38">
        <v>0.17520804204713333</v>
      </c>
      <c r="C38">
        <v>8.7604021023566667E-2</v>
      </c>
    </row>
    <row r="39" spans="1:3">
      <c r="A39" t="s">
        <v>31</v>
      </c>
      <c r="B39">
        <v>0</v>
      </c>
      <c r="C39">
        <v>0.61306516521493981</v>
      </c>
    </row>
    <row r="40" spans="1:3">
      <c r="A40" t="s">
        <v>31</v>
      </c>
      <c r="B40">
        <v>0.2186480375588567</v>
      </c>
      <c r="C40">
        <v>0.65594411267657016</v>
      </c>
    </row>
    <row r="41" spans="1:3">
      <c r="A41" t="s">
        <v>31</v>
      </c>
      <c r="B41">
        <v>0</v>
      </c>
      <c r="C41">
        <v>0.17505599265164556</v>
      </c>
    </row>
    <row r="42" spans="1:3">
      <c r="A42" t="s">
        <v>31</v>
      </c>
      <c r="B42">
        <v>0</v>
      </c>
      <c r="C42">
        <v>0.80518526097078624</v>
      </c>
    </row>
    <row r="43" spans="1:3">
      <c r="A43" t="s">
        <v>31</v>
      </c>
      <c r="B43">
        <v>0.26454222879635453</v>
      </c>
      <c r="C43">
        <v>0.26454222879635453</v>
      </c>
    </row>
    <row r="44" spans="1:3">
      <c r="A44" t="s">
        <v>31</v>
      </c>
      <c r="B44">
        <v>0</v>
      </c>
      <c r="C44">
        <v>0.6031291465368821</v>
      </c>
    </row>
    <row r="45" spans="1:3">
      <c r="A45" t="s">
        <v>31</v>
      </c>
      <c r="B45">
        <v>7.7736072068225748E-2</v>
      </c>
      <c r="C45">
        <v>0.38868036034112879</v>
      </c>
    </row>
    <row r="46" spans="1:3">
      <c r="A46" t="s">
        <v>31</v>
      </c>
      <c r="B46">
        <v>0.1102411245086815</v>
      </c>
      <c r="C46">
        <v>0.25722929052025684</v>
      </c>
    </row>
    <row r="47" spans="1:3">
      <c r="A47" t="s">
        <v>31</v>
      </c>
      <c r="B47">
        <v>0.22273405826944542</v>
      </c>
      <c r="C47">
        <v>0.44546811653889085</v>
      </c>
    </row>
    <row r="48" spans="1:3">
      <c r="A48" t="s">
        <v>31</v>
      </c>
      <c r="B48">
        <v>0.43430105030451788</v>
      </c>
      <c r="C48">
        <v>0.52116126036542143</v>
      </c>
    </row>
    <row r="49" spans="1:3">
      <c r="A49" t="s">
        <v>31</v>
      </c>
      <c r="B49">
        <v>0</v>
      </c>
      <c r="C49">
        <v>0.41403797489457439</v>
      </c>
    </row>
    <row r="50" spans="1:3">
      <c r="A50" t="s">
        <v>31</v>
      </c>
      <c r="B50">
        <v>0.18863349990261208</v>
      </c>
      <c r="C50">
        <v>0.56590049970783618</v>
      </c>
    </row>
    <row r="51" spans="1:3">
      <c r="A51" t="s">
        <v>31</v>
      </c>
      <c r="B51">
        <v>0</v>
      </c>
      <c r="C51">
        <v>0.46114439110187799</v>
      </c>
    </row>
    <row r="52" spans="1:3">
      <c r="A52" t="s">
        <v>32</v>
      </c>
      <c r="B52">
        <v>0</v>
      </c>
      <c r="C52">
        <v>1.1082435679160421</v>
      </c>
    </row>
    <row r="53" spans="1:3">
      <c r="A53" t="s">
        <v>32</v>
      </c>
      <c r="B53">
        <v>0.25357506727930268</v>
      </c>
      <c r="C53">
        <v>0.88751273547755938</v>
      </c>
    </row>
    <row r="54" spans="1:3">
      <c r="A54" t="s">
        <v>32</v>
      </c>
      <c r="B54">
        <v>0</v>
      </c>
      <c r="C54">
        <v>1.0588802865769729</v>
      </c>
    </row>
    <row r="55" spans="1:3">
      <c r="A55" t="s">
        <v>32</v>
      </c>
      <c r="B55">
        <v>8.8837292060685663E-2</v>
      </c>
      <c r="C55">
        <v>0.97721021266754227</v>
      </c>
    </row>
    <row r="56" spans="1:3">
      <c r="A56" t="s">
        <v>32</v>
      </c>
      <c r="B56">
        <v>0.20266094707666413</v>
      </c>
      <c r="C56">
        <v>0.81064378830665651</v>
      </c>
    </row>
    <row r="57" spans="1:3">
      <c r="A57" t="s">
        <v>32</v>
      </c>
      <c r="B57">
        <v>0.12150635194631301</v>
      </c>
      <c r="C57">
        <v>1.2150635194631301</v>
      </c>
    </row>
    <row r="58" spans="1:3">
      <c r="A58" t="s">
        <v>32</v>
      </c>
      <c r="B58">
        <v>0.1699892196989152</v>
      </c>
      <c r="C58">
        <v>1.0199353181934911</v>
      </c>
    </row>
    <row r="59" spans="1:3">
      <c r="A59" t="s">
        <v>32</v>
      </c>
      <c r="B59">
        <v>0.2561774631523081</v>
      </c>
      <c r="C59">
        <v>1.4858292862833871</v>
      </c>
    </row>
    <row r="60" spans="1:3">
      <c r="A60" t="s">
        <v>32</v>
      </c>
      <c r="B60">
        <v>0.2530519731733194</v>
      </c>
      <c r="C60">
        <v>1.265259865866597</v>
      </c>
    </row>
    <row r="61" spans="1:3">
      <c r="A61" t="s">
        <v>32</v>
      </c>
      <c r="B61">
        <v>8.6122206473524629E-2</v>
      </c>
      <c r="C61">
        <v>0.68897765178819703</v>
      </c>
    </row>
    <row r="62" spans="1:3">
      <c r="A62" t="s">
        <v>32</v>
      </c>
      <c r="B62">
        <v>0.10392869799891599</v>
      </c>
      <c r="C62">
        <v>0.77946523499186993</v>
      </c>
    </row>
    <row r="63" spans="1:3">
      <c r="A63" t="s">
        <v>32</v>
      </c>
      <c r="B63">
        <v>0.23927605041466321</v>
      </c>
      <c r="C63">
        <v>0.71782815124398958</v>
      </c>
    </row>
    <row r="64" spans="1:3">
      <c r="A64" t="s">
        <v>32</v>
      </c>
      <c r="B64">
        <v>0.16336933501650142</v>
      </c>
      <c r="C64">
        <v>1.2252700126237606</v>
      </c>
    </row>
    <row r="65" spans="1:3">
      <c r="A65" t="s">
        <v>32</v>
      </c>
      <c r="B65">
        <v>0.50279608047457414</v>
      </c>
      <c r="C65">
        <v>1.1312911810677917</v>
      </c>
    </row>
    <row r="66" spans="1:3">
      <c r="A66" t="s">
        <v>32</v>
      </c>
      <c r="B66">
        <v>0</v>
      </c>
      <c r="C66">
        <v>2.4435200355823898</v>
      </c>
    </row>
    <row r="67" spans="1:3">
      <c r="A67" t="s">
        <v>32</v>
      </c>
      <c r="B67">
        <v>0.50291978162002648</v>
      </c>
      <c r="C67">
        <v>1.2572994540500662</v>
      </c>
    </row>
    <row r="68" spans="1:3">
      <c r="A68" t="s">
        <v>32</v>
      </c>
      <c r="B68">
        <v>9.4240451064488542E-2</v>
      </c>
      <c r="C68">
        <v>0.84816405958039687</v>
      </c>
    </row>
    <row r="69" spans="1:3">
      <c r="A69" t="s">
        <v>32</v>
      </c>
      <c r="B69">
        <v>0</v>
      </c>
      <c r="C69">
        <v>0.43831885309176921</v>
      </c>
    </row>
    <row r="70" spans="1:3">
      <c r="A70" t="s">
        <v>32</v>
      </c>
      <c r="B70">
        <v>0.82499351655962172</v>
      </c>
      <c r="C70">
        <v>2.474980549678865</v>
      </c>
    </row>
    <row r="71" spans="1:3">
      <c r="A71" t="s">
        <v>32</v>
      </c>
      <c r="B71">
        <v>0.18604042078104763</v>
      </c>
      <c r="C71">
        <v>1.6743637870294288</v>
      </c>
    </row>
    <row r="72" spans="1:3">
      <c r="A72" t="s">
        <v>32</v>
      </c>
      <c r="B72">
        <v>0.16858680864060976</v>
      </c>
      <c r="C72">
        <v>0.84293404320304888</v>
      </c>
    </row>
    <row r="73" spans="1:3">
      <c r="A73" t="s">
        <v>32</v>
      </c>
      <c r="B73">
        <v>0.72567045836583632</v>
      </c>
      <c r="C73">
        <v>1.5550081250696492</v>
      </c>
    </row>
    <row r="74" spans="1:3">
      <c r="A74" t="s">
        <v>32</v>
      </c>
      <c r="B74">
        <v>0.23228617054911396</v>
      </c>
      <c r="C74">
        <v>0.92914468219645585</v>
      </c>
    </row>
    <row r="75" spans="1:3">
      <c r="A75" t="s">
        <v>32</v>
      </c>
      <c r="B75">
        <v>0.67653237248942821</v>
      </c>
      <c r="C75">
        <v>2.0295971174682848</v>
      </c>
    </row>
    <row r="76" spans="1:3">
      <c r="A76" t="s">
        <v>32</v>
      </c>
      <c r="B76">
        <v>0.12822889093761608</v>
      </c>
      <c r="C76">
        <v>0.76937334562569648</v>
      </c>
    </row>
    <row r="77" spans="1:3">
      <c r="A77" t="s">
        <v>32</v>
      </c>
      <c r="B77">
        <v>0.67979212667641198</v>
      </c>
      <c r="C77">
        <v>1.6315011040233887</v>
      </c>
    </row>
    <row r="78" spans="1:3">
      <c r="A78" t="s">
        <v>32</v>
      </c>
      <c r="B78">
        <v>0.15567043780876627</v>
      </c>
      <c r="C78">
        <v>0.77835218904383141</v>
      </c>
    </row>
    <row r="79" spans="1:3">
      <c r="A79" t="s">
        <v>32</v>
      </c>
      <c r="B79">
        <v>0</v>
      </c>
      <c r="C79">
        <v>3.2936138869198031</v>
      </c>
    </row>
    <row r="80" spans="1:3">
      <c r="A80" t="s">
        <v>32</v>
      </c>
      <c r="B80">
        <v>0.53913601053308768</v>
      </c>
      <c r="C80">
        <v>1.4376960280882336</v>
      </c>
    </row>
    <row r="81" spans="1:3">
      <c r="A81" t="s">
        <v>32</v>
      </c>
      <c r="B81">
        <v>0.34458430442735677</v>
      </c>
      <c r="C81">
        <v>0.9763221958775109</v>
      </c>
    </row>
    <row r="82" spans="1:3">
      <c r="A82" t="s">
        <v>32</v>
      </c>
      <c r="B82">
        <v>0.22512091212111818</v>
      </c>
      <c r="C82">
        <v>0.90048364848447271</v>
      </c>
    </row>
    <row r="83" spans="1:3">
      <c r="A83" t="s">
        <v>32</v>
      </c>
      <c r="B83">
        <v>0</v>
      </c>
      <c r="C83">
        <v>0.60632296808286046</v>
      </c>
    </row>
    <row r="84" spans="1:3">
      <c r="A84" t="s">
        <v>32</v>
      </c>
      <c r="B84">
        <v>0.15367518889991116</v>
      </c>
      <c r="C84">
        <v>0.92205113339946698</v>
      </c>
    </row>
    <row r="85" spans="1:3">
      <c r="A85" t="s">
        <v>32</v>
      </c>
      <c r="B85">
        <v>0.11470983789573631</v>
      </c>
      <c r="C85">
        <v>0.86032378421802236</v>
      </c>
    </row>
    <row r="86" spans="1:3">
      <c r="A86" t="s">
        <v>32</v>
      </c>
      <c r="B86">
        <v>0.34332595911049019</v>
      </c>
      <c r="C86">
        <v>1.8310717819226143</v>
      </c>
    </row>
    <row r="87" spans="1:3">
      <c r="A87" t="s">
        <v>32</v>
      </c>
      <c r="B87">
        <v>0.21711032688741938</v>
      </c>
      <c r="C87">
        <v>0.72370108962473134</v>
      </c>
    </row>
    <row r="88" spans="1:3">
      <c r="A88" t="s">
        <v>32</v>
      </c>
      <c r="B88">
        <v>7.6692233004693744E-2</v>
      </c>
      <c r="C88">
        <v>0.92030679605632504</v>
      </c>
    </row>
    <row r="89" spans="1:3">
      <c r="A89" t="s">
        <v>32</v>
      </c>
      <c r="B89">
        <v>0.62887545983509396</v>
      </c>
      <c r="C89">
        <v>3.0745022480826814</v>
      </c>
    </row>
    <row r="90" spans="1:3">
      <c r="A90" t="s">
        <v>32</v>
      </c>
      <c r="B90">
        <v>0</v>
      </c>
      <c r="C90">
        <v>1.5731772089347786</v>
      </c>
    </row>
    <row r="91" spans="1:3">
      <c r="A91" t="s">
        <v>32</v>
      </c>
      <c r="B91">
        <v>0</v>
      </c>
      <c r="C91">
        <v>0.54375240500083755</v>
      </c>
    </row>
    <row r="92" spans="1:3">
      <c r="A92" t="s">
        <v>32</v>
      </c>
      <c r="B92">
        <v>0.20453406451894168</v>
      </c>
      <c r="C92">
        <v>1.840806580670475</v>
      </c>
    </row>
    <row r="93" spans="1:3">
      <c r="A93" t="s">
        <v>32</v>
      </c>
      <c r="B93">
        <v>0.43850620721448036</v>
      </c>
      <c r="C93">
        <v>1.7540248288579214</v>
      </c>
    </row>
    <row r="94" spans="1:3">
      <c r="A94" t="s">
        <v>32</v>
      </c>
      <c r="B94">
        <v>0.22802949982927165</v>
      </c>
      <c r="C94">
        <v>1.8242359986341732</v>
      </c>
    </row>
    <row r="95" spans="1:3">
      <c r="A95" t="s">
        <v>32</v>
      </c>
      <c r="B95">
        <v>0.28618466296559647</v>
      </c>
      <c r="C95">
        <v>0.76315910124159048</v>
      </c>
    </row>
    <row r="96" spans="1:3">
      <c r="A96" t="s">
        <v>32</v>
      </c>
      <c r="B96">
        <v>0.14981428095792124</v>
      </c>
      <c r="C96">
        <v>0.7490714047896061</v>
      </c>
    </row>
    <row r="97" spans="1:3">
      <c r="A97" t="s">
        <v>32</v>
      </c>
      <c r="B97">
        <v>0.13417107376213733</v>
      </c>
      <c r="C97">
        <v>1.4758818113835106</v>
      </c>
    </row>
    <row r="98" spans="1:3">
      <c r="A98" t="s">
        <v>32</v>
      </c>
      <c r="B98">
        <v>0.51081671515654559</v>
      </c>
      <c r="C98">
        <v>1.7027223838551517</v>
      </c>
    </row>
    <row r="99" spans="1:3">
      <c r="A99" t="s">
        <v>32</v>
      </c>
      <c r="B99">
        <v>0.23188645173134451</v>
      </c>
      <c r="C99">
        <v>1.3913187103880669</v>
      </c>
    </row>
    <row r="100" spans="1:3">
      <c r="A100" t="s">
        <v>32</v>
      </c>
      <c r="B100">
        <v>0</v>
      </c>
      <c r="C100">
        <v>0.87438303227955883</v>
      </c>
    </row>
    <row r="101" spans="1:3">
      <c r="A101" t="s">
        <v>32</v>
      </c>
      <c r="B101">
        <v>0.40858903958015613</v>
      </c>
      <c r="C101">
        <v>1.0895707722137498</v>
      </c>
    </row>
    <row r="102" spans="1:3">
      <c r="A102" t="s">
        <v>32</v>
      </c>
      <c r="B102">
        <v>0</v>
      </c>
      <c r="C102">
        <v>1.1507272810183666</v>
      </c>
    </row>
    <row r="103" spans="1:3">
      <c r="A103" t="s">
        <v>32</v>
      </c>
      <c r="B103">
        <v>0</v>
      </c>
      <c r="C103">
        <v>1.4021095554523189</v>
      </c>
    </row>
    <row r="104" spans="1:3">
      <c r="A104" t="s">
        <v>32</v>
      </c>
      <c r="B104">
        <v>0</v>
      </c>
      <c r="C104">
        <v>0.89238004717468067</v>
      </c>
    </row>
    <row r="105" spans="1:3">
      <c r="A105" t="s">
        <v>32</v>
      </c>
      <c r="B105">
        <v>0.48854646368753751</v>
      </c>
      <c r="C105">
        <v>0.97709292737507503</v>
      </c>
    </row>
    <row r="106" spans="1:3">
      <c r="A106" t="s">
        <v>32</v>
      </c>
      <c r="B106">
        <v>0.21683249789913761</v>
      </c>
      <c r="C106">
        <v>0.86732999159655044</v>
      </c>
    </row>
    <row r="107" spans="1:3">
      <c r="A107" t="s">
        <v>32</v>
      </c>
      <c r="B107">
        <v>0</v>
      </c>
      <c r="C107">
        <v>0.70597663441075753</v>
      </c>
    </row>
    <row r="108" spans="1:3">
      <c r="A108" t="s">
        <v>32</v>
      </c>
      <c r="B108">
        <v>0.2412956404379622</v>
      </c>
      <c r="C108">
        <v>1.8499332433577103</v>
      </c>
    </row>
    <row r="109" spans="1:3">
      <c r="A109" t="s">
        <v>32</v>
      </c>
      <c r="B109">
        <v>0</v>
      </c>
      <c r="C109">
        <v>0.39230569128690701</v>
      </c>
    </row>
    <row r="110" spans="1:3">
      <c r="A110" t="s">
        <v>32</v>
      </c>
      <c r="B110">
        <v>0</v>
      </c>
      <c r="C110">
        <v>0.84803827654174768</v>
      </c>
    </row>
    <row r="111" spans="1:3">
      <c r="A111" t="s">
        <v>32</v>
      </c>
      <c r="B111">
        <v>0</v>
      </c>
      <c r="C111">
        <v>0.96467957479162081</v>
      </c>
    </row>
    <row r="112" spans="1:3">
      <c r="A112" t="s">
        <v>32</v>
      </c>
      <c r="B112">
        <v>0</v>
      </c>
      <c r="C112">
        <v>1.2495296618822027</v>
      </c>
    </row>
    <row r="113" spans="1:3">
      <c r="A113" t="s">
        <v>32</v>
      </c>
      <c r="B113">
        <v>0</v>
      </c>
      <c r="C113">
        <v>0.31813382403602664</v>
      </c>
    </row>
    <row r="114" spans="1:3">
      <c r="A114" t="s">
        <v>32</v>
      </c>
      <c r="B114">
        <v>0.44409995111539835</v>
      </c>
      <c r="C114">
        <v>1.1842665363077289</v>
      </c>
    </row>
    <row r="115" spans="1:3">
      <c r="A115" t="s">
        <v>32</v>
      </c>
      <c r="B115">
        <v>0.47442767827956334</v>
      </c>
      <c r="C115">
        <v>1.2425486812083801</v>
      </c>
    </row>
    <row r="116" spans="1:3">
      <c r="A116" t="s">
        <v>32</v>
      </c>
      <c r="B116">
        <v>0.15371592951706076</v>
      </c>
      <c r="C116">
        <v>1.2297274361364861</v>
      </c>
    </row>
    <row r="117" spans="1:3">
      <c r="A117" t="s">
        <v>32</v>
      </c>
      <c r="B117">
        <v>0.13696753056783795</v>
      </c>
      <c r="C117">
        <v>1.0957402445427036</v>
      </c>
    </row>
    <row r="118" spans="1:3">
      <c r="A118" t="s">
        <v>32</v>
      </c>
      <c r="B118">
        <v>0.30329528618512819</v>
      </c>
      <c r="C118">
        <v>0.4852724578962051</v>
      </c>
    </row>
    <row r="119" spans="1:3">
      <c r="A119" t="s">
        <v>32</v>
      </c>
      <c r="B119">
        <v>0</v>
      </c>
      <c r="C119">
        <v>0.64315493169499738</v>
      </c>
    </row>
    <row r="120" spans="1:3">
      <c r="A120" t="s">
        <v>32</v>
      </c>
      <c r="B120">
        <v>0.18669743452826187</v>
      </c>
      <c r="C120">
        <v>1.0579521289934839</v>
      </c>
    </row>
    <row r="121" spans="1:3">
      <c r="A121" t="s">
        <v>32</v>
      </c>
      <c r="B121">
        <v>0.12165328397613542</v>
      </c>
      <c r="C121">
        <v>0.60826641988067709</v>
      </c>
    </row>
    <row r="122" spans="1:3">
      <c r="A122" t="s">
        <v>32</v>
      </c>
      <c r="B122">
        <v>0.29551509355569694</v>
      </c>
      <c r="C122">
        <v>1.4775754677784847</v>
      </c>
    </row>
    <row r="123" spans="1:3">
      <c r="A123" t="s">
        <v>32</v>
      </c>
      <c r="B123">
        <v>0.14870419940465224</v>
      </c>
      <c r="C123">
        <v>1.7844503928558269</v>
      </c>
    </row>
    <row r="124" spans="1:3">
      <c r="A124" t="s">
        <v>32</v>
      </c>
      <c r="B124">
        <v>0.23046030467962461</v>
      </c>
      <c r="C124">
        <v>1.2291216249579979</v>
      </c>
    </row>
    <row r="125" spans="1:3">
      <c r="A125" t="s">
        <v>32</v>
      </c>
      <c r="B125">
        <v>0.57605605847439056</v>
      </c>
      <c r="C125">
        <v>1.7281681754231717</v>
      </c>
    </row>
    <row r="126" spans="1:3">
      <c r="A126" t="s">
        <v>33</v>
      </c>
      <c r="B126">
        <v>7.0414264488960446E-2</v>
      </c>
      <c r="C126">
        <v>0.35207132244480227</v>
      </c>
    </row>
    <row r="127" spans="1:3">
      <c r="A127" t="s">
        <v>33</v>
      </c>
      <c r="B127">
        <v>0</v>
      </c>
      <c r="C127">
        <v>0.61422530120394991</v>
      </c>
    </row>
    <row r="128" spans="1:3">
      <c r="A128" t="s">
        <v>33</v>
      </c>
      <c r="B128">
        <v>0.2864418164610667</v>
      </c>
      <c r="C128">
        <v>0.71610454115266675</v>
      </c>
    </row>
    <row r="129" spans="1:3">
      <c r="A129" t="s">
        <v>33</v>
      </c>
      <c r="B129">
        <v>0</v>
      </c>
      <c r="C129">
        <v>2.5943931779035472</v>
      </c>
    </row>
    <row r="130" spans="1:3">
      <c r="A130" t="s">
        <v>33</v>
      </c>
      <c r="B130">
        <v>0.4066355408653517</v>
      </c>
      <c r="C130">
        <v>1.2199066225960551</v>
      </c>
    </row>
    <row r="131" spans="1:3">
      <c r="A131" t="s">
        <v>33</v>
      </c>
      <c r="B131">
        <v>0.15421216320645245</v>
      </c>
      <c r="C131">
        <v>0.65540169362742284</v>
      </c>
    </row>
    <row r="132" spans="1:3">
      <c r="A132" t="s">
        <v>33</v>
      </c>
      <c r="B132">
        <v>0.78353699599855098</v>
      </c>
      <c r="C132">
        <v>2.0894319893294693</v>
      </c>
    </row>
    <row r="133" spans="1:3">
      <c r="A133" t="s">
        <v>33</v>
      </c>
      <c r="B133">
        <v>0.30991633455264544</v>
      </c>
      <c r="C133">
        <v>0.77479083638161361</v>
      </c>
    </row>
    <row r="134" spans="1:3">
      <c r="A134" t="s">
        <v>33</v>
      </c>
      <c r="B134">
        <v>0</v>
      </c>
      <c r="C134">
        <v>3.4453669735590036</v>
      </c>
    </row>
    <row r="135" spans="1:3">
      <c r="A135" t="s">
        <v>33</v>
      </c>
      <c r="B135">
        <v>0.75597797716770954</v>
      </c>
      <c r="C135">
        <v>1.1339669657515643</v>
      </c>
    </row>
    <row r="136" spans="1:3">
      <c r="A136" t="s">
        <v>33</v>
      </c>
      <c r="B136">
        <v>0</v>
      </c>
      <c r="C136">
        <v>0.42084108094720563</v>
      </c>
    </row>
    <row r="137" spans="1:3">
      <c r="A137" t="s">
        <v>33</v>
      </c>
      <c r="B137">
        <v>0.12873102418467824</v>
      </c>
      <c r="C137">
        <v>6.4365512092339122E-2</v>
      </c>
    </row>
    <row r="138" spans="1:3">
      <c r="A138" t="s">
        <v>33</v>
      </c>
      <c r="B138">
        <v>0.16858936059795021</v>
      </c>
      <c r="C138">
        <v>0.25288404089692529</v>
      </c>
    </row>
    <row r="139" spans="1:3">
      <c r="A139" t="s">
        <v>33</v>
      </c>
      <c r="B139">
        <v>0.21065853064332513</v>
      </c>
      <c r="C139">
        <v>1.2639511838599506</v>
      </c>
    </row>
    <row r="140" spans="1:3">
      <c r="A140" t="s">
        <v>33</v>
      </c>
      <c r="B140">
        <v>0.312343661147228</v>
      </c>
      <c r="C140">
        <v>0.83291642972594138</v>
      </c>
    </row>
    <row r="141" spans="1:3">
      <c r="A141" t="s">
        <v>33</v>
      </c>
      <c r="B141">
        <v>0.33374640928573102</v>
      </c>
      <c r="C141">
        <v>1.0012392278571929</v>
      </c>
    </row>
    <row r="142" spans="1:3">
      <c r="A142" t="s">
        <v>33</v>
      </c>
      <c r="B142">
        <v>0</v>
      </c>
      <c r="C142">
        <v>1.1178968809558056</v>
      </c>
    </row>
    <row r="143" spans="1:3">
      <c r="A143" t="s">
        <v>33</v>
      </c>
      <c r="B143">
        <v>0.26358797626066971</v>
      </c>
      <c r="C143">
        <v>0.39538196439100459</v>
      </c>
    </row>
    <row r="144" spans="1:3">
      <c r="A144" t="s">
        <v>33</v>
      </c>
      <c r="B144">
        <v>0</v>
      </c>
      <c r="C144">
        <v>2.0720611281118146</v>
      </c>
    </row>
    <row r="145" spans="1:3">
      <c r="A145" t="s">
        <v>33</v>
      </c>
      <c r="B145">
        <v>0.10513090269490544</v>
      </c>
      <c r="C145">
        <v>0.52565451347452719</v>
      </c>
    </row>
    <row r="146" spans="1:3">
      <c r="A146" t="s">
        <v>33</v>
      </c>
      <c r="B146">
        <v>0</v>
      </c>
      <c r="C146">
        <v>0.64958431317662202</v>
      </c>
    </row>
    <row r="147" spans="1:3">
      <c r="A147" t="s">
        <v>33</v>
      </c>
      <c r="B147">
        <v>0</v>
      </c>
      <c r="C147">
        <v>0.57552670099651315</v>
      </c>
    </row>
    <row r="148" spans="1:3">
      <c r="A148" t="s">
        <v>33</v>
      </c>
      <c r="B148">
        <v>0.14771606961209557</v>
      </c>
      <c r="C148">
        <v>0.5908642784483823</v>
      </c>
    </row>
    <row r="149" spans="1:3">
      <c r="A149" t="s">
        <v>33</v>
      </c>
      <c r="B149">
        <v>0</v>
      </c>
      <c r="C149">
        <v>0.50874031439707779</v>
      </c>
    </row>
    <row r="150" spans="1:3">
      <c r="A150" t="s">
        <v>33</v>
      </c>
      <c r="B150">
        <v>0.17316039636202785</v>
      </c>
      <c r="C150">
        <v>0.86580198181013923</v>
      </c>
    </row>
    <row r="151" spans="1:3">
      <c r="A151" t="s">
        <v>33</v>
      </c>
      <c r="B151">
        <v>6.6348765032292256E-2</v>
      </c>
      <c r="C151">
        <v>0.39809259019375354</v>
      </c>
    </row>
    <row r="152" spans="1:3">
      <c r="A152" t="s">
        <v>33</v>
      </c>
      <c r="B152">
        <v>0</v>
      </c>
      <c r="C152">
        <v>1.3980205396609533</v>
      </c>
    </row>
    <row r="153" spans="1:3">
      <c r="A153" t="s">
        <v>33</v>
      </c>
      <c r="B153">
        <v>0.37951030867317925</v>
      </c>
      <c r="C153">
        <v>0.56926546300976888</v>
      </c>
    </row>
    <row r="154" spans="1:3">
      <c r="A154" t="s">
        <v>33</v>
      </c>
      <c r="B154">
        <v>0.21784084224524886</v>
      </c>
      <c r="C154">
        <v>1.307045053471493</v>
      </c>
    </row>
    <row r="155" spans="1:3">
      <c r="A155" t="s">
        <v>33</v>
      </c>
      <c r="B155">
        <v>8.3347659397582999E-2</v>
      </c>
      <c r="C155">
        <v>0.58343361578308095</v>
      </c>
    </row>
    <row r="156" spans="1:3">
      <c r="A156" t="s">
        <v>33</v>
      </c>
      <c r="B156">
        <v>0</v>
      </c>
      <c r="C156">
        <v>0.43156345858929634</v>
      </c>
    </row>
    <row r="157" spans="1:3">
      <c r="A157" t="s">
        <v>33</v>
      </c>
      <c r="B157">
        <v>0</v>
      </c>
      <c r="C157">
        <v>0.82683730039618342</v>
      </c>
    </row>
    <row r="158" spans="1:3">
      <c r="A158" t="s">
        <v>33</v>
      </c>
      <c r="B158">
        <v>0.14083133172068502</v>
      </c>
      <c r="C158">
        <v>1.0562349879051378</v>
      </c>
    </row>
    <row r="159" spans="1:3">
      <c r="A159" t="s">
        <v>33</v>
      </c>
      <c r="B159">
        <v>0</v>
      </c>
      <c r="C159">
        <v>0.57142167323421134</v>
      </c>
    </row>
    <row r="160" spans="1:3">
      <c r="A160" t="s">
        <v>33</v>
      </c>
      <c r="B160">
        <v>0.28967824678560317</v>
      </c>
      <c r="C160">
        <v>0.57935649357120633</v>
      </c>
    </row>
    <row r="161" spans="1:3">
      <c r="A161" t="s">
        <v>33</v>
      </c>
      <c r="B161">
        <v>0</v>
      </c>
      <c r="C161">
        <v>0.94134130852690445</v>
      </c>
    </row>
    <row r="162" spans="1:3">
      <c r="A162" t="s">
        <v>33</v>
      </c>
      <c r="B162">
        <v>6.5689723691572041E-2</v>
      </c>
      <c r="C162">
        <v>0.32844861845786022</v>
      </c>
    </row>
    <row r="163" spans="1:3">
      <c r="A163" t="s">
        <v>33</v>
      </c>
      <c r="B163">
        <v>0</v>
      </c>
      <c r="C163">
        <v>1.8344379887585776</v>
      </c>
    </row>
    <row r="164" spans="1:3">
      <c r="A164" t="s">
        <v>33</v>
      </c>
      <c r="B164">
        <v>0.15324774797351567</v>
      </c>
      <c r="C164">
        <v>0.6129909918940627</v>
      </c>
    </row>
    <row r="165" spans="1:3">
      <c r="A165" t="s">
        <v>33</v>
      </c>
      <c r="B165">
        <v>0.25234482157123472</v>
      </c>
      <c r="C165">
        <v>0.50468964314246945</v>
      </c>
    </row>
    <row r="166" spans="1:3">
      <c r="A166" t="s">
        <v>33</v>
      </c>
      <c r="B166">
        <v>0</v>
      </c>
      <c r="C166">
        <v>0.54573231753194462</v>
      </c>
    </row>
    <row r="167" spans="1:3">
      <c r="A167" t="s">
        <v>33</v>
      </c>
      <c r="B167">
        <v>0.20697634165180206</v>
      </c>
      <c r="C167">
        <v>0.77616128119425776</v>
      </c>
    </row>
    <row r="168" spans="1:3">
      <c r="A168" t="s">
        <v>33</v>
      </c>
      <c r="B168">
        <v>0.33549612869939305</v>
      </c>
      <c r="C168">
        <v>0.6709922573987861</v>
      </c>
    </row>
    <row r="169" spans="1:3">
      <c r="A169" t="s">
        <v>33</v>
      </c>
      <c r="B169">
        <v>0</v>
      </c>
      <c r="C169">
        <v>0.39714061226010261</v>
      </c>
    </row>
    <row r="170" spans="1:3">
      <c r="A170" t="s">
        <v>33</v>
      </c>
      <c r="B170">
        <v>0.25661976744587239</v>
      </c>
      <c r="C170">
        <v>0.51323953489174479</v>
      </c>
    </row>
    <row r="171" spans="1:3">
      <c r="A171" t="s">
        <v>33</v>
      </c>
      <c r="B171">
        <v>0</v>
      </c>
      <c r="C171">
        <v>1.4504431782308655</v>
      </c>
    </row>
    <row r="172" spans="1:3">
      <c r="A172" t="s">
        <v>33</v>
      </c>
      <c r="B172">
        <v>0.10568207376798835</v>
      </c>
      <c r="C172">
        <v>1.0568207376798835</v>
      </c>
    </row>
    <row r="173" spans="1:3">
      <c r="A173" t="s">
        <v>33</v>
      </c>
      <c r="B173">
        <v>0.12630759741155081</v>
      </c>
      <c r="C173">
        <v>0.6315379870577541</v>
      </c>
    </row>
    <row r="174" spans="1:3">
      <c r="A174" t="s">
        <v>33</v>
      </c>
      <c r="B174">
        <v>0.26735772414119485</v>
      </c>
      <c r="C174">
        <v>0.80207317242358467</v>
      </c>
    </row>
    <row r="175" spans="1:3">
      <c r="A175" t="s">
        <v>33</v>
      </c>
      <c r="B175">
        <v>0.15516691836698412</v>
      </c>
      <c r="C175">
        <v>0.6206676734679365</v>
      </c>
    </row>
    <row r="176" spans="1:3">
      <c r="A176" t="s">
        <v>33</v>
      </c>
      <c r="B176">
        <v>0.11052483262571403</v>
      </c>
      <c r="C176">
        <v>0.4420993305028561</v>
      </c>
    </row>
    <row r="177" spans="1:3">
      <c r="A177" t="s">
        <v>33</v>
      </c>
      <c r="B177">
        <v>0</v>
      </c>
      <c r="C177">
        <v>0.35309301501236107</v>
      </c>
    </row>
    <row r="178" spans="1:3">
      <c r="A178" t="s">
        <v>34</v>
      </c>
      <c r="B178">
        <v>8.9546838749081301E-2</v>
      </c>
      <c r="C178">
        <v>0.26864051624724389</v>
      </c>
    </row>
    <row r="179" spans="1:3">
      <c r="A179" t="s">
        <v>34</v>
      </c>
      <c r="B179">
        <v>0.12848261849978238</v>
      </c>
      <c r="C179">
        <v>1.1563435664980413</v>
      </c>
    </row>
    <row r="180" spans="1:3">
      <c r="A180" t="s">
        <v>34</v>
      </c>
      <c r="B180">
        <v>0</v>
      </c>
      <c r="C180">
        <v>2.0962688125713851</v>
      </c>
    </row>
    <row r="181" spans="1:3">
      <c r="A181" t="s">
        <v>34</v>
      </c>
      <c r="B181">
        <v>0.23124678604356153</v>
      </c>
      <c r="C181">
        <v>0.69374035813068458</v>
      </c>
    </row>
    <row r="182" spans="1:3">
      <c r="A182" t="s">
        <v>34</v>
      </c>
      <c r="B182">
        <v>0.66000693973408064</v>
      </c>
      <c r="C182">
        <v>0.99001040960112097</v>
      </c>
    </row>
    <row r="183" spans="1:3">
      <c r="A183" t="s">
        <v>34</v>
      </c>
      <c r="B183">
        <v>0.33930545417283986</v>
      </c>
      <c r="C183">
        <v>2.7144436333827189</v>
      </c>
    </row>
    <row r="184" spans="1:3">
      <c r="A184" t="s">
        <v>34</v>
      </c>
      <c r="B184">
        <v>0.14191817345951119</v>
      </c>
      <c r="C184">
        <v>9.461211563967413E-2</v>
      </c>
    </row>
    <row r="185" spans="1:3">
      <c r="A185" t="s">
        <v>34</v>
      </c>
      <c r="B185">
        <v>0</v>
      </c>
      <c r="C185">
        <v>1.7101425997155593</v>
      </c>
    </row>
    <row r="186" spans="1:3">
      <c r="A186" t="s">
        <v>34</v>
      </c>
      <c r="B186">
        <v>0.1055997346777206</v>
      </c>
      <c r="C186">
        <v>1.3727965508103679</v>
      </c>
    </row>
    <row r="187" spans="1:3">
      <c r="A187" t="s">
        <v>34</v>
      </c>
      <c r="B187">
        <v>0</v>
      </c>
      <c r="C187">
        <v>1.4003193411946213</v>
      </c>
    </row>
    <row r="188" spans="1:3">
      <c r="A188" t="s">
        <v>34</v>
      </c>
      <c r="B188">
        <v>0</v>
      </c>
      <c r="C188">
        <v>1.10268629507814</v>
      </c>
    </row>
    <row r="189" spans="1:3">
      <c r="A189" t="s">
        <v>34</v>
      </c>
      <c r="B189">
        <v>0.51480933810834961</v>
      </c>
      <c r="C189">
        <v>1.8018326833792238</v>
      </c>
    </row>
    <row r="190" spans="1:3">
      <c r="A190" t="s">
        <v>34</v>
      </c>
      <c r="B190">
        <v>0</v>
      </c>
      <c r="C190">
        <v>1.3012925444776107</v>
      </c>
    </row>
    <row r="191" spans="1:3">
      <c r="A191" t="s">
        <v>34</v>
      </c>
      <c r="B191">
        <v>0</v>
      </c>
      <c r="C191">
        <v>4.128573234473718</v>
      </c>
    </row>
    <row r="192" spans="1:3">
      <c r="A192" t="s">
        <v>34</v>
      </c>
      <c r="B192">
        <v>0.17274582505284822</v>
      </c>
      <c r="C192">
        <v>0.86372912526424106</v>
      </c>
    </row>
    <row r="193" spans="1:3">
      <c r="A193" t="s">
        <v>34</v>
      </c>
      <c r="B193">
        <v>0.4542790785762143</v>
      </c>
      <c r="C193">
        <v>1.3628372357286429</v>
      </c>
    </row>
    <row r="194" spans="1:3">
      <c r="A194" t="s">
        <v>34</v>
      </c>
      <c r="B194">
        <v>0.11812069772367272</v>
      </c>
      <c r="C194">
        <v>1.7718104658550908</v>
      </c>
    </row>
    <row r="195" spans="1:3">
      <c r="A195" t="s">
        <v>34</v>
      </c>
      <c r="B195">
        <v>0</v>
      </c>
      <c r="C195">
        <v>2.0104623746827368</v>
      </c>
    </row>
    <row r="196" spans="1:3">
      <c r="A196" t="s">
        <v>34</v>
      </c>
      <c r="B196">
        <v>0.85368975013927284</v>
      </c>
      <c r="C196">
        <v>0.85368975013927284</v>
      </c>
    </row>
    <row r="197" spans="1:3">
      <c r="A197" t="s">
        <v>34</v>
      </c>
      <c r="B197">
        <v>0</v>
      </c>
      <c r="C197">
        <v>0.92484392355958323</v>
      </c>
    </row>
    <row r="198" spans="1:3">
      <c r="A198" t="s">
        <v>34</v>
      </c>
      <c r="B198">
        <v>0.38828930070028472</v>
      </c>
      <c r="C198">
        <v>0.97072325175071184</v>
      </c>
    </row>
    <row r="199" spans="1:3">
      <c r="A199" t="s">
        <v>34</v>
      </c>
      <c r="B199">
        <v>0.33999129085767149</v>
      </c>
      <c r="C199">
        <v>0.33999129085767149</v>
      </c>
    </row>
    <row r="200" spans="1:3">
      <c r="A200" t="s">
        <v>34</v>
      </c>
      <c r="B200">
        <v>0.11283410278640579</v>
      </c>
      <c r="C200">
        <v>0.6770046167184347</v>
      </c>
    </row>
    <row r="201" spans="1:3">
      <c r="A201" t="s">
        <v>34</v>
      </c>
      <c r="B201">
        <v>0.42478701762030052</v>
      </c>
      <c r="C201">
        <v>1.2743610528609015</v>
      </c>
    </row>
    <row r="202" spans="1:3">
      <c r="A202" t="s">
        <v>34</v>
      </c>
      <c r="B202">
        <v>0.20887837133346029</v>
      </c>
      <c r="C202">
        <v>0.93995267100057123</v>
      </c>
    </row>
    <row r="203" spans="1:3">
      <c r="A203" t="s">
        <v>34</v>
      </c>
      <c r="B203">
        <v>0.93077171388303237</v>
      </c>
      <c r="C203">
        <v>0.93077171388303237</v>
      </c>
    </row>
    <row r="204" spans="1:3">
      <c r="A204" t="s">
        <v>34</v>
      </c>
      <c r="B204">
        <v>0</v>
      </c>
      <c r="C204">
        <v>1.7714971225943856</v>
      </c>
    </row>
    <row r="205" spans="1:3">
      <c r="A205" t="s">
        <v>34</v>
      </c>
      <c r="B205">
        <v>0.23116167497036286</v>
      </c>
      <c r="C205">
        <v>0</v>
      </c>
    </row>
    <row r="206" spans="1:3">
      <c r="A206" t="s">
        <v>34</v>
      </c>
      <c r="B206">
        <v>0</v>
      </c>
      <c r="C206">
        <v>0.12789099192234343</v>
      </c>
    </row>
    <row r="207" spans="1:3">
      <c r="A207" t="s">
        <v>34</v>
      </c>
      <c r="B207">
        <v>0.2027847808246791</v>
      </c>
      <c r="C207">
        <v>0</v>
      </c>
    </row>
    <row r="208" spans="1:3">
      <c r="A208" t="s">
        <v>34</v>
      </c>
      <c r="B208">
        <v>0</v>
      </c>
      <c r="C208">
        <v>0.82975211836146634</v>
      </c>
    </row>
    <row r="209" spans="1:3">
      <c r="A209" t="s">
        <v>34</v>
      </c>
      <c r="B209">
        <v>0.17806101658394874</v>
      </c>
      <c r="C209">
        <v>0.17806101658394874</v>
      </c>
    </row>
    <row r="210" spans="1:3">
      <c r="A210" t="s">
        <v>34</v>
      </c>
      <c r="B210">
        <v>0</v>
      </c>
      <c r="C210">
        <v>0.9634581016973417</v>
      </c>
    </row>
    <row r="211" spans="1:3">
      <c r="A211" t="s">
        <v>34</v>
      </c>
      <c r="B211">
        <v>0</v>
      </c>
      <c r="C211">
        <v>0</v>
      </c>
    </row>
    <row r="212" spans="1:3">
      <c r="A212" t="s">
        <v>34</v>
      </c>
      <c r="B212">
        <v>6.7551581912897229E-2</v>
      </c>
      <c r="C212">
        <v>0.33775790956448615</v>
      </c>
    </row>
    <row r="213" spans="1:3">
      <c r="A213" t="s">
        <v>34</v>
      </c>
      <c r="B213">
        <v>0</v>
      </c>
      <c r="C213">
        <v>1.2075329284897109</v>
      </c>
    </row>
    <row r="214" spans="1:3">
      <c r="A214" t="s">
        <v>34</v>
      </c>
      <c r="B214">
        <v>0.10865002972809612</v>
      </c>
      <c r="C214">
        <v>0.10865002972809612</v>
      </c>
    </row>
    <row r="215" spans="1:3">
      <c r="A215" t="s">
        <v>34</v>
      </c>
      <c r="B215">
        <v>0</v>
      </c>
      <c r="C215">
        <v>0.70194292956012849</v>
      </c>
    </row>
    <row r="216" spans="1:3">
      <c r="A216" t="s">
        <v>34</v>
      </c>
      <c r="B216">
        <v>0</v>
      </c>
      <c r="C216">
        <v>0.5591862892115943</v>
      </c>
    </row>
    <row r="217" spans="1:3">
      <c r="A217" t="s">
        <v>34</v>
      </c>
      <c r="B217">
        <v>0.10651607264150249</v>
      </c>
      <c r="C217">
        <v>0.42606429056600997</v>
      </c>
    </row>
    <row r="218" spans="1:3">
      <c r="A218" t="s">
        <v>34</v>
      </c>
      <c r="B218">
        <v>0.18154494273562716</v>
      </c>
      <c r="C218">
        <v>0.18154494273562716</v>
      </c>
    </row>
    <row r="219" spans="1:3">
      <c r="A219" t="s">
        <v>34</v>
      </c>
      <c r="B219">
        <v>0.20247839550010421</v>
      </c>
      <c r="C219">
        <v>0</v>
      </c>
    </row>
    <row r="220" spans="1:3">
      <c r="A220" t="s">
        <v>34</v>
      </c>
      <c r="B220">
        <v>0</v>
      </c>
      <c r="C220">
        <v>0.395803518896646</v>
      </c>
    </row>
    <row r="221" spans="1:3">
      <c r="A221" t="s">
        <v>34</v>
      </c>
      <c r="B221">
        <v>0</v>
      </c>
      <c r="C221">
        <v>0.2452723175542659</v>
      </c>
    </row>
    <row r="222" spans="1:3">
      <c r="A222" t="s">
        <v>34</v>
      </c>
      <c r="B222">
        <v>0</v>
      </c>
      <c r="C222">
        <v>0.7024913256848393</v>
      </c>
    </row>
    <row r="223" spans="1:3">
      <c r="A223" t="s">
        <v>34</v>
      </c>
      <c r="B223">
        <v>0</v>
      </c>
      <c r="C223">
        <v>0</v>
      </c>
    </row>
    <row r="224" spans="1:3">
      <c r="A224" t="s">
        <v>34</v>
      </c>
      <c r="B224">
        <v>0</v>
      </c>
      <c r="C224">
        <v>0.97726052847638689</v>
      </c>
    </row>
    <row r="225" spans="1:3">
      <c r="A225" t="s">
        <v>34</v>
      </c>
      <c r="B225">
        <v>0</v>
      </c>
      <c r="C225">
        <v>1.518024924622756</v>
      </c>
    </row>
    <row r="226" spans="1:3">
      <c r="A226" t="s">
        <v>34</v>
      </c>
      <c r="B226">
        <v>0</v>
      </c>
      <c r="C226">
        <v>0.87254101398468342</v>
      </c>
    </row>
    <row r="227" spans="1:3">
      <c r="A227" t="s">
        <v>34</v>
      </c>
      <c r="B227">
        <v>0.30116484298140306</v>
      </c>
      <c r="C227">
        <v>0.60232968596280612</v>
      </c>
    </row>
    <row r="228" spans="1:3">
      <c r="A228" t="s">
        <v>35</v>
      </c>
      <c r="B228">
        <v>0.27542541238711116</v>
      </c>
      <c r="C228">
        <v>0.78037200176348165</v>
      </c>
    </row>
    <row r="229" spans="1:3">
      <c r="A229" t="s">
        <v>35</v>
      </c>
      <c r="B229">
        <v>0.43799628764354914</v>
      </c>
      <c r="C229">
        <v>1.0011343717566838</v>
      </c>
    </row>
    <row r="230" spans="1:3">
      <c r="A230" t="s">
        <v>35</v>
      </c>
      <c r="B230">
        <v>0</v>
      </c>
      <c r="C230">
        <v>0.7815850524191692</v>
      </c>
    </row>
    <row r="231" spans="1:3">
      <c r="A231" t="s">
        <v>35</v>
      </c>
      <c r="B231">
        <v>0.37131805329312828</v>
      </c>
      <c r="C231">
        <v>2.2279083197587695</v>
      </c>
    </row>
    <row r="232" spans="1:3">
      <c r="A232" t="s">
        <v>35</v>
      </c>
      <c r="B232">
        <v>0.58347869294799481</v>
      </c>
      <c r="C232">
        <v>0.48623224412332899</v>
      </c>
    </row>
    <row r="233" spans="1:3">
      <c r="A233" t="s">
        <v>35</v>
      </c>
      <c r="B233">
        <v>0</v>
      </c>
      <c r="C233">
        <v>0.1756734547615704</v>
      </c>
    </row>
    <row r="234" spans="1:3">
      <c r="A234" t="s">
        <v>35</v>
      </c>
      <c r="B234">
        <v>0.20810221346449614</v>
      </c>
      <c r="C234">
        <v>0.3329635415431938</v>
      </c>
    </row>
    <row r="235" spans="1:3">
      <c r="A235" t="s">
        <v>35</v>
      </c>
      <c r="B235">
        <v>0</v>
      </c>
      <c r="C235">
        <v>0.97714984427635077</v>
      </c>
    </row>
    <row r="236" spans="1:3">
      <c r="A236" t="s">
        <v>35</v>
      </c>
      <c r="B236">
        <v>0.27779362341776137</v>
      </c>
      <c r="C236">
        <v>0.83338087025328422</v>
      </c>
    </row>
    <row r="237" spans="1:3">
      <c r="A237" t="s">
        <v>35</v>
      </c>
      <c r="B237">
        <v>6.2843329276561596E-2</v>
      </c>
      <c r="C237">
        <v>0.37705997565936961</v>
      </c>
    </row>
    <row r="238" spans="1:3">
      <c r="A238" t="s">
        <v>35</v>
      </c>
      <c r="B238">
        <v>0.80587473380413688</v>
      </c>
      <c r="C238">
        <v>3.0623239884557205</v>
      </c>
    </row>
    <row r="239" spans="1:3">
      <c r="A239" t="s">
        <v>35</v>
      </c>
      <c r="B239">
        <v>0.34317319945313157</v>
      </c>
      <c r="C239">
        <v>0.6177117590156368</v>
      </c>
    </row>
    <row r="240" spans="1:3">
      <c r="A240" t="s">
        <v>35</v>
      </c>
      <c r="B240">
        <v>0.3509590044383481</v>
      </c>
      <c r="C240">
        <v>0.3509590044383481</v>
      </c>
    </row>
    <row r="241" spans="1:3">
      <c r="A241" t="s">
        <v>35</v>
      </c>
      <c r="B241">
        <v>7.8065079044688165E-2</v>
      </c>
      <c r="C241">
        <v>0.93678094853625793</v>
      </c>
    </row>
    <row r="242" spans="1:3">
      <c r="A242" t="s">
        <v>35</v>
      </c>
      <c r="B242">
        <v>0.89086806009457753</v>
      </c>
      <c r="C242">
        <v>1.3363020901418663</v>
      </c>
    </row>
    <row r="243" spans="1:3">
      <c r="A243" t="s">
        <v>35</v>
      </c>
      <c r="B243">
        <v>0</v>
      </c>
      <c r="C243">
        <v>1.330053753605325</v>
      </c>
    </row>
    <row r="244" spans="1:3">
      <c r="A244" t="s">
        <v>35</v>
      </c>
      <c r="B244">
        <v>0</v>
      </c>
      <c r="C244">
        <v>0.22291999742674221</v>
      </c>
    </row>
    <row r="245" spans="1:3">
      <c r="A245" t="s">
        <v>35</v>
      </c>
      <c r="B245">
        <v>0.31354961381390484</v>
      </c>
      <c r="C245">
        <v>1.097423648348667</v>
      </c>
    </row>
    <row r="246" spans="1:3">
      <c r="A246" t="s">
        <v>35</v>
      </c>
      <c r="B246">
        <v>0.36439684172657127</v>
      </c>
      <c r="C246">
        <v>0.48586245563542835</v>
      </c>
    </row>
    <row r="247" spans="1:3">
      <c r="A247" t="s">
        <v>35</v>
      </c>
      <c r="B247">
        <v>0.14543363170157947</v>
      </c>
      <c r="C247">
        <v>0.29086726340315894</v>
      </c>
    </row>
    <row r="248" spans="1:3">
      <c r="A248" t="s">
        <v>35</v>
      </c>
      <c r="B248">
        <v>0.96186987651996947</v>
      </c>
      <c r="C248">
        <v>0.96186987651996947</v>
      </c>
    </row>
    <row r="249" spans="1:3">
      <c r="A249" t="s">
        <v>35</v>
      </c>
      <c r="B249">
        <v>0.39971529195530697</v>
      </c>
      <c r="C249">
        <v>1.7320995984729968</v>
      </c>
    </row>
    <row r="250" spans="1:3">
      <c r="A250" t="s">
        <v>35</v>
      </c>
      <c r="B250">
        <v>0.12202354485284547</v>
      </c>
      <c r="C250">
        <v>0.97618835882276378</v>
      </c>
    </row>
    <row r="251" spans="1:3">
      <c r="A251" t="s">
        <v>35</v>
      </c>
      <c r="B251">
        <v>0.55968924453646873</v>
      </c>
      <c r="C251">
        <v>0.60274226334696634</v>
      </c>
    </row>
    <row r="252" spans="1:3">
      <c r="A252" t="s">
        <v>35</v>
      </c>
      <c r="B252">
        <v>0</v>
      </c>
      <c r="C252">
        <v>0.62054474960613937</v>
      </c>
    </row>
    <row r="253" spans="1:3">
      <c r="A253" t="s">
        <v>35</v>
      </c>
      <c r="B253">
        <v>5.3214841645975619E-2</v>
      </c>
      <c r="C253">
        <v>5.3214841645975619E-2</v>
      </c>
    </row>
    <row r="254" spans="1:3">
      <c r="A254" t="s">
        <v>35</v>
      </c>
      <c r="B254">
        <v>0.46549042524347911</v>
      </c>
      <c r="C254">
        <v>0.46549042524347911</v>
      </c>
    </row>
    <row r="255" spans="1:3">
      <c r="A255" t="s">
        <v>35</v>
      </c>
      <c r="B255">
        <v>0.41884394010932124</v>
      </c>
      <c r="C255">
        <v>1.4659537903826245</v>
      </c>
    </row>
    <row r="256" spans="1:3">
      <c r="A256" t="s">
        <v>35</v>
      </c>
      <c r="B256">
        <v>1.0891052687341933</v>
      </c>
      <c r="C256">
        <v>1.0891052687341933</v>
      </c>
    </row>
    <row r="257" spans="1:3">
      <c r="A257" t="s">
        <v>35</v>
      </c>
      <c r="B257">
        <v>0.59215498871910466</v>
      </c>
      <c r="C257">
        <v>1.1843099774382093</v>
      </c>
    </row>
    <row r="258" spans="1:3">
      <c r="A258" t="s">
        <v>35</v>
      </c>
      <c r="B258">
        <v>0.17077374984764601</v>
      </c>
      <c r="C258">
        <v>0.34154749969529202</v>
      </c>
    </row>
    <row r="259" spans="1:3">
      <c r="A259" t="s">
        <v>35</v>
      </c>
      <c r="B259">
        <v>0</v>
      </c>
      <c r="C259">
        <v>0.205502145509905</v>
      </c>
    </row>
    <row r="260" spans="1:3">
      <c r="A260" t="s">
        <v>35</v>
      </c>
      <c r="B260">
        <v>0.6092781817294648</v>
      </c>
      <c r="C260">
        <v>1.5231954543236621</v>
      </c>
    </row>
    <row r="261" spans="1:3">
      <c r="A261" t="s">
        <v>35</v>
      </c>
      <c r="B261">
        <v>0.98336939617367514</v>
      </c>
      <c r="C261">
        <v>1.6857761077263003</v>
      </c>
    </row>
    <row r="262" spans="1:3">
      <c r="A262" t="s">
        <v>35</v>
      </c>
      <c r="B262">
        <v>0.47761126820180483</v>
      </c>
      <c r="C262">
        <v>0.66865577548252675</v>
      </c>
    </row>
    <row r="263" spans="1:3">
      <c r="A263" t="s">
        <v>35</v>
      </c>
      <c r="B263">
        <v>0.89168082504977531</v>
      </c>
      <c r="C263">
        <v>1.0402942958914045</v>
      </c>
    </row>
    <row r="264" spans="1:3">
      <c r="A264" t="s">
        <v>35</v>
      </c>
      <c r="B264">
        <v>0.46036450537651535</v>
      </c>
      <c r="C264">
        <v>1.2890206150542429</v>
      </c>
    </row>
    <row r="265" spans="1:3">
      <c r="A265" t="s">
        <v>35</v>
      </c>
      <c r="B265">
        <v>0.22032533053292405</v>
      </c>
      <c r="C265">
        <v>1.1016266526646203</v>
      </c>
    </row>
    <row r="266" spans="1:3">
      <c r="A266" t="s">
        <v>35</v>
      </c>
      <c r="B266">
        <v>0.34303053105696452</v>
      </c>
      <c r="C266">
        <v>1.2006068586993759</v>
      </c>
    </row>
    <row r="267" spans="1:3">
      <c r="A267" t="s">
        <v>35</v>
      </c>
      <c r="B267">
        <v>0.64854263732158335</v>
      </c>
      <c r="C267">
        <v>1.4772360072324955</v>
      </c>
    </row>
    <row r="268" spans="1:3">
      <c r="A268" t="s">
        <v>35</v>
      </c>
      <c r="B268">
        <v>0.73751769579804849</v>
      </c>
      <c r="C268">
        <v>0.79897750378121923</v>
      </c>
    </row>
    <row r="269" spans="1:3">
      <c r="A269" t="s">
        <v>35</v>
      </c>
      <c r="B269">
        <v>0.46705867828071668</v>
      </c>
      <c r="C269">
        <v>1.5568622609357223</v>
      </c>
    </row>
    <row r="270" spans="1:3">
      <c r="A270" t="s">
        <v>35</v>
      </c>
      <c r="B270">
        <v>0.61012557096769127</v>
      </c>
      <c r="C270">
        <v>1.2638315398616462</v>
      </c>
    </row>
    <row r="271" spans="1:3">
      <c r="A271" t="s">
        <v>35</v>
      </c>
      <c r="B271">
        <v>0.49546314985114354</v>
      </c>
      <c r="C271">
        <v>1.5626145495305297</v>
      </c>
    </row>
    <row r="272" spans="1:3">
      <c r="A272" t="s">
        <v>35</v>
      </c>
      <c r="B272">
        <v>0</v>
      </c>
      <c r="C272">
        <v>0.68209474709919427</v>
      </c>
    </row>
    <row r="273" spans="1:3">
      <c r="A273" t="s">
        <v>35</v>
      </c>
      <c r="B273">
        <v>0.41240907370834662</v>
      </c>
      <c r="C273">
        <v>1.1783116391667046</v>
      </c>
    </row>
    <row r="274" spans="1:3">
      <c r="A274" t="s">
        <v>35</v>
      </c>
      <c r="B274">
        <v>0.22402567641909346</v>
      </c>
      <c r="C274">
        <v>3.3603851462864016</v>
      </c>
    </row>
    <row r="275" spans="1:3">
      <c r="A275" t="s">
        <v>35</v>
      </c>
      <c r="B275">
        <v>0.22759600171986547</v>
      </c>
      <c r="C275">
        <v>0.62588900472963005</v>
      </c>
    </row>
    <row r="276" spans="1:3">
      <c r="A276" t="s">
        <v>35</v>
      </c>
      <c r="B276">
        <v>0.51636787113919158</v>
      </c>
      <c r="C276">
        <v>1.1802694197467236</v>
      </c>
    </row>
    <row r="277" spans="1:3">
      <c r="A277" t="s">
        <v>35</v>
      </c>
      <c r="B277">
        <v>0.21183914068457554</v>
      </c>
      <c r="C277">
        <v>0.70613046894858511</v>
      </c>
    </row>
    <row r="278" spans="1:3">
      <c r="A278" t="s">
        <v>36</v>
      </c>
      <c r="B278">
        <v>0</v>
      </c>
      <c r="C278">
        <v>0.30082722793248834</v>
      </c>
    </row>
    <row r="279" spans="1:3">
      <c r="A279" t="s">
        <v>36</v>
      </c>
      <c r="B279">
        <v>0.24935650802675233</v>
      </c>
      <c r="C279">
        <v>0.49871301605350465</v>
      </c>
    </row>
    <row r="280" spans="1:3">
      <c r="A280" t="s">
        <v>36</v>
      </c>
      <c r="B280">
        <v>0</v>
      </c>
      <c r="C280">
        <v>0.3071026178429504</v>
      </c>
    </row>
    <row r="281" spans="1:3">
      <c r="A281" t="s">
        <v>36</v>
      </c>
      <c r="B281">
        <v>0.19783120668598364</v>
      </c>
      <c r="C281">
        <v>0.59349362005795092</v>
      </c>
    </row>
    <row r="282" spans="1:3">
      <c r="A282" t="s">
        <v>36</v>
      </c>
      <c r="B282">
        <v>0.12461476397860896</v>
      </c>
      <c r="C282">
        <v>0.12461476397860896</v>
      </c>
    </row>
    <row r="283" spans="1:3">
      <c r="A283" t="s">
        <v>36</v>
      </c>
      <c r="B283">
        <v>0</v>
      </c>
      <c r="C283">
        <v>9.3134489561636863E-2</v>
      </c>
    </row>
    <row r="284" spans="1:3">
      <c r="A284" t="s">
        <v>36</v>
      </c>
      <c r="B284">
        <v>0.27748444850176518</v>
      </c>
      <c r="C284">
        <v>0.83245334550529548</v>
      </c>
    </row>
    <row r="285" spans="1:3">
      <c r="A285" t="s">
        <v>36</v>
      </c>
      <c r="B285">
        <v>0.55190945467136188</v>
      </c>
      <c r="C285">
        <v>1.3797736366784046</v>
      </c>
    </row>
    <row r="286" spans="1:3">
      <c r="A286" t="s">
        <v>36</v>
      </c>
      <c r="B286">
        <v>0.40716834751345199</v>
      </c>
      <c r="C286">
        <v>0.40716834751345199</v>
      </c>
    </row>
    <row r="287" spans="1:3">
      <c r="A287" t="s">
        <v>36</v>
      </c>
      <c r="B287">
        <v>0.20355686307555743</v>
      </c>
      <c r="C287">
        <v>0.10177843153777871</v>
      </c>
    </row>
    <row r="288" spans="1:3">
      <c r="A288" t="s">
        <v>36</v>
      </c>
      <c r="B288">
        <v>0.18829531980328323</v>
      </c>
      <c r="C288">
        <v>0.75318127921313294</v>
      </c>
    </row>
    <row r="289" spans="1:3">
      <c r="A289" t="s">
        <v>36</v>
      </c>
      <c r="B289">
        <v>0</v>
      </c>
      <c r="C289">
        <v>0.93117503496546683</v>
      </c>
    </row>
    <row r="290" spans="1:3">
      <c r="A290" t="s">
        <v>36</v>
      </c>
      <c r="B290">
        <v>0</v>
      </c>
      <c r="C290">
        <v>1.9571166658445363</v>
      </c>
    </row>
    <row r="291" spans="1:3">
      <c r="A291" t="s">
        <v>36</v>
      </c>
      <c r="B291">
        <v>0</v>
      </c>
      <c r="C291">
        <v>0.50445163648642777</v>
      </c>
    </row>
    <row r="292" spans="1:3">
      <c r="A292" t="s">
        <v>36</v>
      </c>
      <c r="B292">
        <v>0.57929147368424971</v>
      </c>
      <c r="C292">
        <v>0.28964573684212486</v>
      </c>
    </row>
    <row r="293" spans="1:3">
      <c r="A293" t="s">
        <v>36</v>
      </c>
      <c r="B293">
        <v>0.40955056595742745</v>
      </c>
      <c r="C293">
        <v>0.40955056595742745</v>
      </c>
    </row>
    <row r="294" spans="1:3">
      <c r="A294" t="s">
        <v>36</v>
      </c>
      <c r="B294">
        <v>0</v>
      </c>
      <c r="C294">
        <v>0.30020030635145273</v>
      </c>
    </row>
    <row r="295" spans="1:3">
      <c r="A295" t="s">
        <v>36</v>
      </c>
      <c r="B295">
        <v>0.40183522247936282</v>
      </c>
      <c r="C295">
        <v>0.80367044495872564</v>
      </c>
    </row>
    <row r="296" spans="1:3">
      <c r="A296" t="s">
        <v>36</v>
      </c>
      <c r="B296">
        <v>0.13116875891654467</v>
      </c>
      <c r="C296">
        <v>0.65584379458272335</v>
      </c>
    </row>
    <row r="297" spans="1:3">
      <c r="A297" t="s">
        <v>36</v>
      </c>
      <c r="B297">
        <v>0.36079449152393334</v>
      </c>
      <c r="C297">
        <v>0.36079449152393334</v>
      </c>
    </row>
    <row r="298" spans="1:3">
      <c r="A298" t="s">
        <v>36</v>
      </c>
      <c r="B298">
        <v>0.13358445585536152</v>
      </c>
      <c r="C298">
        <v>0.31169706366251021</v>
      </c>
    </row>
    <row r="299" spans="1:3">
      <c r="A299" t="s">
        <v>36</v>
      </c>
      <c r="B299">
        <v>0</v>
      </c>
      <c r="C299">
        <v>0.25773184298311147</v>
      </c>
    </row>
    <row r="300" spans="1:3">
      <c r="A300" t="s">
        <v>36</v>
      </c>
      <c r="B300">
        <v>0.22039794927916284</v>
      </c>
      <c r="C300">
        <v>0.44079589855832568</v>
      </c>
    </row>
    <row r="301" spans="1:3">
      <c r="A301" t="s">
        <v>36</v>
      </c>
      <c r="B301">
        <v>0</v>
      </c>
      <c r="C301">
        <v>0.46934572718226908</v>
      </c>
    </row>
    <row r="302" spans="1:3">
      <c r="A302" t="s">
        <v>36</v>
      </c>
      <c r="B302">
        <v>0</v>
      </c>
      <c r="C302">
        <v>0.21135596555026914</v>
      </c>
    </row>
    <row r="303" spans="1:3">
      <c r="A303" t="s">
        <v>36</v>
      </c>
      <c r="B303">
        <v>0.15588054188471914</v>
      </c>
      <c r="C303">
        <v>0.31176108376943829</v>
      </c>
    </row>
    <row r="304" spans="1:3">
      <c r="A304" t="s">
        <v>36</v>
      </c>
      <c r="B304">
        <v>0.28960245485470776</v>
      </c>
      <c r="C304">
        <v>0.14480122742735388</v>
      </c>
    </row>
    <row r="305" spans="1:3">
      <c r="A305" t="s">
        <v>36</v>
      </c>
      <c r="B305">
        <v>0.49456564765169198</v>
      </c>
      <c r="C305">
        <v>0.12364141191292299</v>
      </c>
    </row>
    <row r="306" spans="1:3">
      <c r="A306" t="s">
        <v>36</v>
      </c>
      <c r="B306">
        <v>0.66947064857310656</v>
      </c>
      <c r="C306">
        <v>0.66947064857310656</v>
      </c>
    </row>
    <row r="307" spans="1:3">
      <c r="A307" t="s">
        <v>36</v>
      </c>
      <c r="B307">
        <v>0.42113283700173648</v>
      </c>
      <c r="C307">
        <v>0.70188806166956086</v>
      </c>
    </row>
    <row r="308" spans="1:3">
      <c r="A308" t="s">
        <v>36</v>
      </c>
      <c r="B308">
        <v>0.26460098717521729</v>
      </c>
      <c r="C308">
        <v>0.26460098717521729</v>
      </c>
    </row>
    <row r="309" spans="1:3">
      <c r="A309" t="s">
        <v>36</v>
      </c>
      <c r="B309">
        <v>0</v>
      </c>
      <c r="C309">
        <v>8.2926534469693253E-2</v>
      </c>
    </row>
    <row r="310" spans="1:3">
      <c r="A310" t="s">
        <v>36</v>
      </c>
      <c r="B310">
        <v>0.46699714950584265</v>
      </c>
      <c r="C310">
        <v>0.46699714950584265</v>
      </c>
    </row>
    <row r="311" spans="1:3">
      <c r="A311" t="s">
        <v>36</v>
      </c>
      <c r="B311">
        <v>0.4814305487969025</v>
      </c>
      <c r="C311">
        <v>0.24071527439845125</v>
      </c>
    </row>
    <row r="312" spans="1:3">
      <c r="A312" t="s">
        <v>36</v>
      </c>
      <c r="B312">
        <v>0.46559428952674825</v>
      </c>
      <c r="C312">
        <v>0.46559428952674825</v>
      </c>
    </row>
    <row r="313" spans="1:3">
      <c r="A313" t="s">
        <v>36</v>
      </c>
      <c r="B313">
        <v>0</v>
      </c>
      <c r="C313">
        <v>0.26932452570273374</v>
      </c>
    </row>
    <row r="314" spans="1:3">
      <c r="A314" t="s">
        <v>36</v>
      </c>
      <c r="B314">
        <v>0.28790305107912267</v>
      </c>
      <c r="C314">
        <v>0.107963644154671</v>
      </c>
    </row>
    <row r="315" spans="1:3">
      <c r="A315" t="s">
        <v>36</v>
      </c>
      <c r="B315">
        <v>0.16433167617637684</v>
      </c>
      <c r="C315">
        <v>0.16433167617637684</v>
      </c>
    </row>
    <row r="316" spans="1:3">
      <c r="A316" t="s">
        <v>36</v>
      </c>
      <c r="B316">
        <v>0.28165727802327623</v>
      </c>
      <c r="C316">
        <v>0.16899436681396574</v>
      </c>
    </row>
    <row r="317" spans="1:3">
      <c r="A317" t="s">
        <v>36</v>
      </c>
      <c r="B317">
        <v>0</v>
      </c>
      <c r="C317">
        <v>0.27839019307777058</v>
      </c>
    </row>
    <row r="318" spans="1:3">
      <c r="A318" t="s">
        <v>36</v>
      </c>
      <c r="B318">
        <v>0</v>
      </c>
      <c r="C318">
        <v>0.76586878721088791</v>
      </c>
    </row>
    <row r="319" spans="1:3">
      <c r="A319" t="s">
        <v>36</v>
      </c>
      <c r="B319">
        <v>0.30530100358557533</v>
      </c>
      <c r="C319">
        <v>0.15265050179278766</v>
      </c>
    </row>
    <row r="320" spans="1:3">
      <c r="A320" t="s">
        <v>36</v>
      </c>
      <c r="B320">
        <v>0.12517611945432219</v>
      </c>
      <c r="C320">
        <v>0.25035223890864439</v>
      </c>
    </row>
    <row r="321" spans="1:3">
      <c r="A321" t="s">
        <v>36</v>
      </c>
      <c r="B321">
        <v>0</v>
      </c>
      <c r="C321">
        <v>0.45688242640794258</v>
      </c>
    </row>
    <row r="322" spans="1:3">
      <c r="A322" t="s">
        <v>36</v>
      </c>
      <c r="B322">
        <v>0.54353995721125037</v>
      </c>
      <c r="C322">
        <v>0.36235997147416693</v>
      </c>
    </row>
    <row r="323" spans="1:3">
      <c r="A323" t="s">
        <v>36</v>
      </c>
      <c r="B323">
        <v>0</v>
      </c>
      <c r="C323">
        <v>0.32172755659829672</v>
      </c>
    </row>
    <row r="324" spans="1:3">
      <c r="A324" t="s">
        <v>36</v>
      </c>
      <c r="B324">
        <v>0.68248448708390497</v>
      </c>
      <c r="C324">
        <v>1.0237267306258575</v>
      </c>
    </row>
    <row r="325" spans="1:3">
      <c r="A325" t="s">
        <v>36</v>
      </c>
      <c r="B325">
        <v>0.1255341501409406</v>
      </c>
      <c r="C325">
        <v>0.1255341501409406</v>
      </c>
    </row>
    <row r="326" spans="1:3">
      <c r="A326" t="s">
        <v>36</v>
      </c>
      <c r="B326">
        <v>0.21018404147745304</v>
      </c>
      <c r="C326">
        <v>0.84073616590981215</v>
      </c>
    </row>
    <row r="327" spans="1:3">
      <c r="A327" t="s">
        <v>36</v>
      </c>
      <c r="B327">
        <v>0</v>
      </c>
      <c r="C327">
        <v>0.74401308293965496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17435-39BC-BD4F-896F-0B227AACD541}">
  <sheetPr>
    <outlinePr summaryBelow="0" summaryRight="0"/>
    <pageSetUpPr fitToPage="1"/>
  </sheetPr>
  <dimension ref="A1:G9"/>
  <sheetViews>
    <sheetView workbookViewId="0">
      <selection activeCell="A3" sqref="A3"/>
    </sheetView>
  </sheetViews>
  <sheetFormatPr baseColWidth="10" defaultColWidth="12.6640625" defaultRowHeight="15.75" customHeight="1"/>
  <cols>
    <col min="1" max="1" width="23.6640625" style="9" customWidth="1"/>
    <col min="2" max="16384" width="12.6640625" style="9"/>
  </cols>
  <sheetData>
    <row r="1" spans="1:7" ht="16">
      <c r="A1" s="9" t="s">
        <v>223</v>
      </c>
      <c r="B1" s="15" t="s">
        <v>214</v>
      </c>
      <c r="C1" s="30" t="s">
        <v>215</v>
      </c>
      <c r="D1" s="30" t="s">
        <v>216</v>
      </c>
      <c r="E1" s="31" t="s">
        <v>217</v>
      </c>
      <c r="F1" s="31" t="s">
        <v>218</v>
      </c>
      <c r="G1" s="31" t="s">
        <v>219</v>
      </c>
    </row>
    <row r="2" spans="1:7" ht="15.75" customHeight="1">
      <c r="A2" s="14" t="str">
        <f t="array" ref="A2:A7">TRANSPOSE(B1:G1)</f>
        <v>ms_p14_l23</v>
      </c>
      <c r="B2" s="33">
        <v>1</v>
      </c>
      <c r="C2" s="34">
        <v>1.5873000000000002E-2</v>
      </c>
      <c r="D2" s="35">
        <v>2.9401E-2</v>
      </c>
      <c r="E2" s="35">
        <v>0.188582</v>
      </c>
      <c r="F2" s="35">
        <v>0.13831499999999999</v>
      </c>
      <c r="G2" s="35">
        <v>0.19808400000000001</v>
      </c>
    </row>
    <row r="3" spans="1:7" ht="15.75" customHeight="1">
      <c r="A3" s="32" t="str">
        <v>ms_p105_l23</v>
      </c>
      <c r="B3" s="36">
        <v>1.5873000000000002E-2</v>
      </c>
      <c r="C3" s="37">
        <v>1</v>
      </c>
      <c r="D3" s="35">
        <v>0.10985499999999999</v>
      </c>
      <c r="E3" s="35">
        <v>1.5873000000000002E-2</v>
      </c>
      <c r="F3" s="38">
        <v>2.11767E-2</v>
      </c>
      <c r="G3" s="36">
        <v>7.9694099999999997E-3</v>
      </c>
    </row>
    <row r="4" spans="1:7" ht="15.75" customHeight="1">
      <c r="A4" s="14" t="str">
        <v>ms_p523_l23</v>
      </c>
      <c r="B4" s="12">
        <f t="array" ref="B4:C4">TRANSPOSE(D2:D3)</f>
        <v>2.9401E-2</v>
      </c>
      <c r="C4" s="12">
        <v>0.10985499999999999</v>
      </c>
      <c r="D4" s="39">
        <v>1</v>
      </c>
      <c r="E4" s="35">
        <v>2.9401E-2</v>
      </c>
      <c r="F4" s="36">
        <v>1.8942899999999999E-2</v>
      </c>
      <c r="G4" s="36">
        <v>1.3632500000000001E-2</v>
      </c>
    </row>
    <row r="5" spans="1:7" ht="15.75" customHeight="1">
      <c r="A5" s="14" t="str">
        <v>pr_p7_l23</v>
      </c>
      <c r="B5" s="12">
        <f t="array" ref="B5:D5">TRANSPOSE(E2:E4)</f>
        <v>0.188582</v>
      </c>
      <c r="C5" s="12">
        <v>1.5873000000000002E-2</v>
      </c>
      <c r="D5" s="12">
        <v>2.9401E-2</v>
      </c>
      <c r="E5" s="39">
        <v>1</v>
      </c>
      <c r="F5" s="36">
        <v>4.8140200000000001E-2</v>
      </c>
      <c r="G5" s="36">
        <v>0.91406200000000004</v>
      </c>
    </row>
    <row r="6" spans="1:7" ht="15.75" customHeight="1">
      <c r="A6" s="14" t="str">
        <v>pr_p75_l23</v>
      </c>
      <c r="B6" s="12">
        <f t="array" ref="B6:E6">TRANSPOSE(F2:F5)</f>
        <v>0.13831499999999999</v>
      </c>
      <c r="C6" s="12">
        <v>2.11767E-2</v>
      </c>
      <c r="D6" s="12">
        <v>1.8942899999999999E-2</v>
      </c>
      <c r="E6" s="12">
        <v>4.8140200000000001E-2</v>
      </c>
      <c r="F6" s="39">
        <v>1</v>
      </c>
      <c r="G6" s="36">
        <v>1.32852E-2</v>
      </c>
    </row>
    <row r="7" spans="1:7" ht="15.75" customHeight="1">
      <c r="A7" s="14" t="str">
        <v>pr_p3000_l23</v>
      </c>
      <c r="B7" s="12">
        <f t="array" ref="B7:F7">TRANSPOSE(G2:G6)</f>
        <v>0.19808400000000001</v>
      </c>
      <c r="C7" s="12">
        <v>7.9694099999999997E-3</v>
      </c>
      <c r="D7" s="12">
        <v>1.3632500000000001E-2</v>
      </c>
      <c r="E7" s="12">
        <v>0.91406200000000004</v>
      </c>
      <c r="F7" s="12">
        <v>1.32852E-2</v>
      </c>
      <c r="G7" s="12">
        <v>1</v>
      </c>
    </row>
    <row r="8" spans="1:7" ht="15.75" customHeight="1">
      <c r="B8" s="40"/>
      <c r="C8" s="40"/>
      <c r="D8" s="40"/>
      <c r="E8" s="40"/>
      <c r="F8" s="40"/>
      <c r="G8" s="40"/>
    </row>
    <row r="9" spans="1:7" ht="15.75" customHeight="1">
      <c r="B9" s="40"/>
      <c r="C9" s="40"/>
      <c r="D9" s="40"/>
      <c r="E9" s="40"/>
      <c r="F9" s="40"/>
      <c r="G9" s="40"/>
    </row>
  </sheetData>
  <pageMargins left="0.7" right="0.7" top="0.75" bottom="0.75" header="0.3" footer="0.3"/>
  <pageSetup orientation="landscape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ED22C-3ADA-E24D-852C-CBAB95716169}">
  <sheetPr>
    <outlinePr summaryBelow="0" summaryRight="0"/>
    <pageSetUpPr fitToPage="1"/>
  </sheetPr>
  <dimension ref="A1:H8"/>
  <sheetViews>
    <sheetView workbookViewId="0">
      <selection activeCell="H24" sqref="H24"/>
    </sheetView>
  </sheetViews>
  <sheetFormatPr baseColWidth="10" defaultColWidth="12.6640625" defaultRowHeight="15.75" customHeight="1"/>
  <cols>
    <col min="1" max="1" width="31.1640625" style="9" customWidth="1"/>
    <col min="2" max="16384" width="12.6640625" style="9"/>
  </cols>
  <sheetData>
    <row r="1" spans="1:8" ht="15.75" customHeight="1">
      <c r="A1" s="9" t="s">
        <v>224</v>
      </c>
      <c r="B1" s="14" t="s">
        <v>214</v>
      </c>
      <c r="C1" s="14" t="s">
        <v>215</v>
      </c>
      <c r="D1" s="14" t="s">
        <v>216</v>
      </c>
      <c r="E1" s="14" t="s">
        <v>217</v>
      </c>
      <c r="F1" s="14" t="s">
        <v>218</v>
      </c>
      <c r="G1" s="14" t="s">
        <v>219</v>
      </c>
    </row>
    <row r="2" spans="1:8" ht="15.75" customHeight="1">
      <c r="A2" s="14" t="str">
        <f t="array" ref="A2:A7">TRANSPOSE(B1:G1)</f>
        <v>ms_p14_l23</v>
      </c>
      <c r="B2" s="12">
        <v>1</v>
      </c>
      <c r="C2" s="20">
        <v>0.75609999999999999</v>
      </c>
      <c r="D2" s="20">
        <v>0.14530000000000001</v>
      </c>
      <c r="E2" s="20">
        <v>1.3960000000000001E-8</v>
      </c>
      <c r="F2" s="20">
        <v>6.7140000000000003E-3</v>
      </c>
      <c r="G2" s="20">
        <v>0.46429999999999999</v>
      </c>
      <c r="H2" s="12"/>
    </row>
    <row r="3" spans="1:8" ht="15.75" customHeight="1">
      <c r="A3" s="14" t="str">
        <v>ms_p105_l23</v>
      </c>
      <c r="B3" s="12">
        <f t="array" ref="B3">TRANSPOSE(C2)</f>
        <v>0.75609999999999999</v>
      </c>
      <c r="C3" s="12">
        <v>1</v>
      </c>
      <c r="D3" s="20">
        <v>0.2392</v>
      </c>
      <c r="E3" s="13">
        <v>2.57618E-12</v>
      </c>
      <c r="F3" s="13">
        <v>6.77282E-5</v>
      </c>
      <c r="G3" s="13">
        <v>0.69361300000000004</v>
      </c>
      <c r="H3" s="12"/>
    </row>
    <row r="4" spans="1:8" ht="15.75" customHeight="1">
      <c r="A4" s="14" t="str">
        <v>ms_p523_l23</v>
      </c>
      <c r="B4" s="12">
        <f t="array" ref="B4:C4">TRANSPOSE(D2:D3)</f>
        <v>0.14530000000000001</v>
      </c>
      <c r="C4" s="12">
        <v>0.2392</v>
      </c>
      <c r="D4" s="12">
        <v>1</v>
      </c>
      <c r="E4" s="13">
        <v>3.64903E-11</v>
      </c>
      <c r="F4" s="13">
        <v>2.7566700000000002E-5</v>
      </c>
      <c r="G4" s="13">
        <v>0.50580599999999998</v>
      </c>
      <c r="H4" s="12"/>
    </row>
    <row r="5" spans="1:8" ht="15.75" customHeight="1">
      <c r="A5" s="14" t="str">
        <v>pr_p7_l23</v>
      </c>
      <c r="B5" s="12">
        <f t="array" ref="B5:D5">TRANSPOSE(E2:E4)</f>
        <v>1.3960000000000001E-8</v>
      </c>
      <c r="C5" s="12">
        <v>2.57618E-12</v>
      </c>
      <c r="D5" s="12">
        <v>3.64903E-11</v>
      </c>
      <c r="E5" s="12">
        <v>1</v>
      </c>
      <c r="F5" s="20">
        <v>3.7020000000000001E-5</v>
      </c>
      <c r="G5" s="13">
        <v>3.7588500000000001E-9</v>
      </c>
      <c r="H5" s="12"/>
    </row>
    <row r="6" spans="1:8" ht="15.75" customHeight="1">
      <c r="A6" s="14" t="str">
        <v>pr_p75_l23</v>
      </c>
      <c r="B6" s="12">
        <f t="array" ref="B6:E6">TRANSPOSE(F2:F5)</f>
        <v>6.7140000000000003E-3</v>
      </c>
      <c r="C6" s="12">
        <v>6.77282E-5</v>
      </c>
      <c r="D6" s="12">
        <v>2.7566700000000002E-5</v>
      </c>
      <c r="E6" s="12">
        <v>3.7020000000000001E-5</v>
      </c>
      <c r="F6" s="12">
        <v>1</v>
      </c>
      <c r="G6" s="13">
        <v>5.1070399999999995E-4</v>
      </c>
      <c r="H6" s="12"/>
    </row>
    <row r="7" spans="1:8" ht="15.75" customHeight="1">
      <c r="A7" s="14" t="str">
        <v>pr_p3000_l23</v>
      </c>
      <c r="B7" s="12">
        <f t="array" ref="B7:F7">TRANSPOSE(G2:G6)</f>
        <v>0.46429999999999999</v>
      </c>
      <c r="C7" s="12">
        <v>0.69361300000000004</v>
      </c>
      <c r="D7" s="12">
        <v>0.50580599999999998</v>
      </c>
      <c r="E7" s="12">
        <v>3.7588500000000001E-9</v>
      </c>
      <c r="F7" s="12">
        <v>5.1070399999999995E-4</v>
      </c>
      <c r="G7" s="12">
        <v>1</v>
      </c>
      <c r="H7" s="12"/>
    </row>
    <row r="8" spans="1:8" ht="15.75" customHeight="1">
      <c r="B8" s="12"/>
      <c r="C8" s="12"/>
      <c r="D8" s="12"/>
      <c r="E8" s="12"/>
      <c r="F8" s="12"/>
      <c r="G8" s="12"/>
      <c r="H8" s="12"/>
    </row>
  </sheetData>
  <pageMargins left="0.7" right="0.7" top="0.75" bottom="0.75" header="0.3" footer="0.3"/>
  <pageSetup orientation="landscape" horizontalDpi="0" verticalDpi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22A87-5206-E249-824D-DD10C1DDF51E}">
  <sheetPr>
    <outlinePr summaryBelow="0" summaryRight="0"/>
    <pageSetUpPr fitToPage="1"/>
  </sheetPr>
  <dimension ref="A1:C11"/>
  <sheetViews>
    <sheetView topLeftCell="A8" workbookViewId="0">
      <selection activeCell="A9" sqref="A9:C9"/>
    </sheetView>
  </sheetViews>
  <sheetFormatPr baseColWidth="10" defaultColWidth="12.6640625" defaultRowHeight="15.75" customHeight="1"/>
  <cols>
    <col min="1" max="1" width="32.83203125" style="9" customWidth="1"/>
    <col min="2" max="2" width="76.6640625" style="9" customWidth="1"/>
    <col min="3" max="16384" width="12.6640625" style="9"/>
  </cols>
  <sheetData>
    <row r="1" spans="1:3" ht="15.75" customHeight="1">
      <c r="A1" s="14" t="s">
        <v>225</v>
      </c>
      <c r="B1" s="14" t="s">
        <v>226</v>
      </c>
      <c r="C1" s="14" t="s">
        <v>227</v>
      </c>
    </row>
    <row r="2" spans="1:3" ht="15">
      <c r="A2" s="41" t="s">
        <v>205</v>
      </c>
      <c r="B2" s="14" t="s">
        <v>228</v>
      </c>
      <c r="C2" s="14" t="s">
        <v>229</v>
      </c>
    </row>
    <row r="3" spans="1:3" ht="15">
      <c r="A3" s="41" t="s">
        <v>206</v>
      </c>
      <c r="B3" s="14" t="s">
        <v>230</v>
      </c>
      <c r="C3" s="14" t="s">
        <v>229</v>
      </c>
    </row>
    <row r="4" spans="1:3" ht="15">
      <c r="A4" s="41" t="s">
        <v>212</v>
      </c>
      <c r="B4" s="14" t="s">
        <v>231</v>
      </c>
      <c r="C4" s="14" t="s">
        <v>229</v>
      </c>
    </row>
    <row r="5" spans="1:3" ht="15">
      <c r="A5" s="41" t="s">
        <v>232</v>
      </c>
      <c r="B5" s="14" t="s">
        <v>233</v>
      </c>
      <c r="C5" s="14" t="s">
        <v>229</v>
      </c>
    </row>
    <row r="6" spans="1:3" ht="15">
      <c r="A6" s="41" t="s">
        <v>234</v>
      </c>
      <c r="B6" s="14" t="s">
        <v>235</v>
      </c>
      <c r="C6" s="14" t="s">
        <v>229</v>
      </c>
    </row>
    <row r="7" spans="1:3" ht="15">
      <c r="A7" s="41" t="s">
        <v>222</v>
      </c>
      <c r="B7" s="14" t="s">
        <v>236</v>
      </c>
      <c r="C7" s="14" t="s">
        <v>229</v>
      </c>
    </row>
    <row r="8" spans="1:3" ht="15">
      <c r="A8" s="41" t="s">
        <v>223</v>
      </c>
      <c r="B8" s="14" t="s">
        <v>237</v>
      </c>
      <c r="C8" s="14" t="s">
        <v>229</v>
      </c>
    </row>
    <row r="9" spans="1:3" ht="15">
      <c r="A9" s="41" t="s">
        <v>224</v>
      </c>
      <c r="B9" s="14" t="s">
        <v>238</v>
      </c>
      <c r="C9" s="14" t="s">
        <v>229</v>
      </c>
    </row>
    <row r="10" spans="1:3" ht="14"/>
    <row r="11" spans="1:3" ht="14"/>
  </sheetData>
  <pageMargins left="0.7" right="0.7" top="0.75" bottom="0.75" header="0.3" footer="0.3"/>
  <pageSetup scale="85"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25DF2-7D3A-7B49-9923-B78D38973EC7}">
  <dimension ref="A3:I57"/>
  <sheetViews>
    <sheetView workbookViewId="0">
      <selection activeCell="C21" sqref="C21"/>
    </sheetView>
  </sheetViews>
  <sheetFormatPr baseColWidth="10" defaultRowHeight="16"/>
  <cols>
    <col min="4" max="4" width="19.83203125" customWidth="1"/>
  </cols>
  <sheetData>
    <row r="3" spans="1:9">
      <c r="A3" t="s">
        <v>29</v>
      </c>
    </row>
    <row r="4" spans="1:9">
      <c r="D4" t="s">
        <v>26</v>
      </c>
    </row>
    <row r="5" spans="1:9">
      <c r="A5" t="s">
        <v>19</v>
      </c>
      <c r="B5" t="s">
        <v>20</v>
      </c>
      <c r="C5" t="s">
        <v>21</v>
      </c>
      <c r="D5" t="s">
        <v>27</v>
      </c>
      <c r="E5" t="s">
        <v>5</v>
      </c>
      <c r="F5" t="s">
        <v>7</v>
      </c>
      <c r="H5" t="s">
        <v>28</v>
      </c>
      <c r="I5" t="s">
        <v>7</v>
      </c>
    </row>
    <row r="6" spans="1:9">
      <c r="A6" t="s">
        <v>24</v>
      </c>
      <c r="B6">
        <v>23</v>
      </c>
      <c r="C6">
        <v>6</v>
      </c>
      <c r="D6">
        <v>1.1666666666666667</v>
      </c>
      <c r="E6">
        <v>0.75277265270908111</v>
      </c>
      <c r="F6">
        <v>0.30731814857642964</v>
      </c>
      <c r="H6">
        <v>2.5390213006216385E-3</v>
      </c>
      <c r="I6">
        <v>7.3123368621332235E-4</v>
      </c>
    </row>
    <row r="7" spans="1:9">
      <c r="A7" t="s">
        <v>24</v>
      </c>
      <c r="B7">
        <v>23</v>
      </c>
      <c r="C7">
        <v>14</v>
      </c>
      <c r="D7">
        <v>25.833333333333332</v>
      </c>
      <c r="E7">
        <v>8.4715209181508069</v>
      </c>
      <c r="F7">
        <v>3.4584839324639223</v>
      </c>
      <c r="H7">
        <v>4.5105480468118041E-2</v>
      </c>
      <c r="I7">
        <v>8.1566757296701754E-3</v>
      </c>
    </row>
    <row r="8" spans="1:9">
      <c r="A8" t="s">
        <v>24</v>
      </c>
      <c r="B8">
        <v>23</v>
      </c>
      <c r="C8">
        <v>36</v>
      </c>
      <c r="D8">
        <v>66</v>
      </c>
      <c r="F8">
        <v>3.8</v>
      </c>
    </row>
    <row r="9" spans="1:9">
      <c r="A9" t="s">
        <v>24</v>
      </c>
      <c r="B9">
        <v>23</v>
      </c>
      <c r="C9">
        <v>105</v>
      </c>
      <c r="D9">
        <v>72.222222222222229</v>
      </c>
      <c r="E9">
        <v>15.38487713452546</v>
      </c>
      <c r="F9">
        <v>5.1282923781751535</v>
      </c>
      <c r="H9">
        <v>0.1744286683657395</v>
      </c>
      <c r="I9">
        <v>6.2157993657012594E-3</v>
      </c>
    </row>
    <row r="10" spans="1:9">
      <c r="A10" t="s">
        <v>24</v>
      </c>
      <c r="B10">
        <v>23</v>
      </c>
      <c r="C10">
        <v>523</v>
      </c>
      <c r="D10">
        <v>79.166666666666671</v>
      </c>
      <c r="E10">
        <v>17.509045281415752</v>
      </c>
      <c r="F10">
        <v>7.1480378037923487</v>
      </c>
      <c r="H10">
        <v>0.12886030947781746</v>
      </c>
      <c r="I10">
        <v>1.0415107046736797E-2</v>
      </c>
    </row>
    <row r="11" spans="1:9">
      <c r="A11" t="s">
        <v>25</v>
      </c>
      <c r="B11">
        <v>23</v>
      </c>
      <c r="C11">
        <v>7</v>
      </c>
      <c r="D11">
        <v>15.833333333333334</v>
      </c>
      <c r="E11">
        <v>5.192943930629971</v>
      </c>
      <c r="F11">
        <v>2.1200104821543793</v>
      </c>
      <c r="H11">
        <v>3.531068468876352E-2</v>
      </c>
      <c r="I11">
        <v>5.0279344032531344E-3</v>
      </c>
    </row>
    <row r="12" spans="1:9">
      <c r="A12" t="s">
        <v>25</v>
      </c>
      <c r="B12">
        <v>23</v>
      </c>
      <c r="C12">
        <v>75</v>
      </c>
      <c r="D12">
        <v>50.333333333333336</v>
      </c>
      <c r="E12">
        <v>9.933109617167565</v>
      </c>
      <c r="F12">
        <v>4.0551750201988153</v>
      </c>
      <c r="H12">
        <v>0.10791659994098213</v>
      </c>
      <c r="I12">
        <v>1.1696894523675574E-2</v>
      </c>
    </row>
    <row r="13" spans="1:9">
      <c r="A13" t="s">
        <v>25</v>
      </c>
      <c r="B13">
        <v>23</v>
      </c>
      <c r="C13">
        <v>3000</v>
      </c>
      <c r="D13">
        <v>16.125</v>
      </c>
      <c r="E13">
        <v>5.8660646336120683</v>
      </c>
      <c r="F13">
        <v>2.0739670406528368</v>
      </c>
      <c r="H13">
        <v>4.3045086882293596E-2</v>
      </c>
      <c r="I13">
        <v>6.588269998737315E-3</v>
      </c>
    </row>
    <row r="18" spans="1:9">
      <c r="A18" t="s">
        <v>24</v>
      </c>
      <c r="B18">
        <v>4</v>
      </c>
      <c r="C18">
        <v>6</v>
      </c>
      <c r="D18">
        <v>2.1666666666666665</v>
      </c>
      <c r="E18">
        <v>2.5625508125043424</v>
      </c>
      <c r="F18">
        <v>1.046156988431681</v>
      </c>
      <c r="H18">
        <v>4.2216716075158768E-3</v>
      </c>
      <c r="I18">
        <v>2.0943944369547851E-3</v>
      </c>
    </row>
    <row r="19" spans="1:9">
      <c r="A19" t="s">
        <v>24</v>
      </c>
      <c r="B19">
        <v>4</v>
      </c>
      <c r="C19">
        <v>14</v>
      </c>
      <c r="D19">
        <v>11.25</v>
      </c>
      <c r="E19">
        <v>2.753785273643051</v>
      </c>
      <c r="F19">
        <v>1.3768926368215255</v>
      </c>
      <c r="H19">
        <v>2.1411839379931092E-2</v>
      </c>
      <c r="I19">
        <v>3.7034464462533429E-3</v>
      </c>
    </row>
    <row r="20" spans="1:9">
      <c r="A20" t="s">
        <v>24</v>
      </c>
      <c r="B20">
        <v>4</v>
      </c>
      <c r="C20">
        <v>87</v>
      </c>
      <c r="D20">
        <v>38</v>
      </c>
      <c r="F20">
        <v>0.82</v>
      </c>
    </row>
    <row r="21" spans="1:9">
      <c r="A21" t="s">
        <v>24</v>
      </c>
      <c r="B21">
        <v>4</v>
      </c>
      <c r="C21">
        <v>105</v>
      </c>
      <c r="D21">
        <v>42.853658536585364</v>
      </c>
      <c r="E21">
        <v>29.160384921679064</v>
      </c>
      <c r="F21">
        <v>4.5540870113384049</v>
      </c>
      <c r="H21">
        <v>0.10376188507647788</v>
      </c>
    </row>
    <row r="22" spans="1:9">
      <c r="A22" t="s">
        <v>24</v>
      </c>
      <c r="B22">
        <v>4</v>
      </c>
      <c r="C22">
        <v>523</v>
      </c>
      <c r="D22">
        <v>53.833333333333336</v>
      </c>
      <c r="E22">
        <v>18.258331431614074</v>
      </c>
      <c r="F22">
        <v>7.4539325936790632</v>
      </c>
      <c r="H22">
        <v>6.7753131024842608E-2</v>
      </c>
      <c r="I22">
        <v>1.836860766604035E-2</v>
      </c>
    </row>
    <row r="23" spans="1:9">
      <c r="A23" t="s">
        <v>25</v>
      </c>
      <c r="B23">
        <v>4</v>
      </c>
      <c r="C23">
        <v>7</v>
      </c>
      <c r="D23">
        <v>23.5</v>
      </c>
      <c r="E23">
        <v>6.7156533561523259</v>
      </c>
      <c r="F23">
        <v>2.7416540019970914</v>
      </c>
      <c r="H23">
        <v>5.2167667005970114E-2</v>
      </c>
      <c r="I23">
        <v>9.3122110271516064E-3</v>
      </c>
    </row>
    <row r="24" spans="1:9">
      <c r="A24" t="s">
        <v>25</v>
      </c>
      <c r="B24">
        <v>4</v>
      </c>
      <c r="C24">
        <v>75</v>
      </c>
      <c r="D24">
        <v>32.666666666666664</v>
      </c>
      <c r="E24">
        <v>11.927559124425525</v>
      </c>
      <c r="F24">
        <v>4.8694056219533719</v>
      </c>
      <c r="H24">
        <v>6.9373891788703013E-2</v>
      </c>
      <c r="I24">
        <v>5.2577186751245489E-3</v>
      </c>
    </row>
    <row r="25" spans="1:9">
      <c r="A25" t="s">
        <v>25</v>
      </c>
      <c r="B25">
        <v>4</v>
      </c>
      <c r="C25">
        <v>3000</v>
      </c>
      <c r="D25">
        <v>14.166666666666666</v>
      </c>
      <c r="E25">
        <v>3.3115957885386087</v>
      </c>
      <c r="F25">
        <v>1.3519533193782156</v>
      </c>
      <c r="H25">
        <v>4.1617242232406391E-2</v>
      </c>
      <c r="I25">
        <v>4.5353568452086782E-3</v>
      </c>
    </row>
    <row r="41" spans="1:6">
      <c r="A41" t="s">
        <v>30</v>
      </c>
    </row>
    <row r="42" spans="1:6" ht="17" thickBot="1"/>
    <row r="43" spans="1:6">
      <c r="A43" t="s">
        <v>19</v>
      </c>
      <c r="B43" t="s">
        <v>20</v>
      </c>
      <c r="C43" t="s">
        <v>21</v>
      </c>
      <c r="D43" s="2" t="s">
        <v>22</v>
      </c>
      <c r="E43" t="s">
        <v>23</v>
      </c>
      <c r="F43" t="s">
        <v>7</v>
      </c>
    </row>
    <row r="44" spans="1:6">
      <c r="A44" t="s">
        <v>24</v>
      </c>
      <c r="B44">
        <v>23</v>
      </c>
      <c r="C44">
        <v>14</v>
      </c>
      <c r="D44" s="3">
        <v>17.25</v>
      </c>
      <c r="E44">
        <v>4.9916597106239795</v>
      </c>
      <c r="F44">
        <v>2.4958298553119898</v>
      </c>
    </row>
    <row r="45" spans="1:6">
      <c r="A45" t="s">
        <v>24</v>
      </c>
      <c r="B45">
        <v>23</v>
      </c>
      <c r="C45">
        <v>105</v>
      </c>
      <c r="D45" s="3">
        <v>33</v>
      </c>
      <c r="E45">
        <v>5.6124860801609122</v>
      </c>
      <c r="F45">
        <v>2.5099800796022267</v>
      </c>
    </row>
    <row r="46" spans="1:6">
      <c r="A46" t="s">
        <v>24</v>
      </c>
      <c r="B46">
        <v>23</v>
      </c>
      <c r="C46">
        <v>523</v>
      </c>
      <c r="D46" s="3">
        <v>39.25</v>
      </c>
      <c r="E46">
        <v>2.0615528128088303</v>
      </c>
      <c r="F46">
        <v>1.0307764064044151</v>
      </c>
    </row>
    <row r="47" spans="1:6">
      <c r="D47" s="3"/>
    </row>
    <row r="48" spans="1:6">
      <c r="A48" t="s">
        <v>25</v>
      </c>
      <c r="B48">
        <v>23</v>
      </c>
      <c r="C48">
        <v>7</v>
      </c>
      <c r="D48" s="3">
        <v>13.25</v>
      </c>
      <c r="E48">
        <v>5.315072906367325</v>
      </c>
      <c r="F48">
        <v>2.6575364531836625</v>
      </c>
    </row>
    <row r="49" spans="1:6">
      <c r="A49" t="s">
        <v>25</v>
      </c>
      <c r="B49">
        <v>23</v>
      </c>
      <c r="C49">
        <v>75</v>
      </c>
      <c r="D49" s="3">
        <v>22.4</v>
      </c>
      <c r="E49">
        <v>3.50713558335003</v>
      </c>
      <c r="F49">
        <v>1.5684387141358092</v>
      </c>
    </row>
    <row r="50" spans="1:6" ht="17" thickBot="1">
      <c r="A50" t="s">
        <v>25</v>
      </c>
      <c r="B50">
        <v>23</v>
      </c>
      <c r="C50">
        <v>3000</v>
      </c>
      <c r="D50" s="4">
        <v>12.5</v>
      </c>
      <c r="E50">
        <v>3.7282703764614498</v>
      </c>
      <c r="F50">
        <v>1.52206000757745</v>
      </c>
    </row>
    <row r="57" spans="1:6">
      <c r="A57" t="s">
        <v>169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B9711-8195-0B47-BDCF-34CCA3289094}">
  <dimension ref="A1:AO85"/>
  <sheetViews>
    <sheetView topLeftCell="T1" zoomScale="83" zoomScaleNormal="83" workbookViewId="0">
      <selection activeCell="U10" sqref="U10"/>
    </sheetView>
  </sheetViews>
  <sheetFormatPr baseColWidth="10" defaultRowHeight="16"/>
  <sheetData>
    <row r="1" spans="1:41">
      <c r="A1" t="s">
        <v>15</v>
      </c>
      <c r="C1" t="s">
        <v>8</v>
      </c>
      <c r="D1" t="s">
        <v>9</v>
      </c>
      <c r="E1" t="s">
        <v>10</v>
      </c>
      <c r="H1" t="s">
        <v>17</v>
      </c>
      <c r="J1" t="s">
        <v>8</v>
      </c>
      <c r="K1" t="s">
        <v>9</v>
      </c>
      <c r="L1" t="s">
        <v>10</v>
      </c>
      <c r="O1" t="s">
        <v>16</v>
      </c>
      <c r="Q1" t="s">
        <v>8</v>
      </c>
      <c r="R1" t="s">
        <v>9</v>
      </c>
      <c r="S1" t="s">
        <v>10</v>
      </c>
      <c r="X1" t="s">
        <v>11</v>
      </c>
      <c r="Z1" t="s">
        <v>8</v>
      </c>
      <c r="AA1" t="s">
        <v>9</v>
      </c>
      <c r="AB1" t="s">
        <v>10</v>
      </c>
      <c r="AD1" t="s">
        <v>12</v>
      </c>
      <c r="AF1" t="s">
        <v>8</v>
      </c>
      <c r="AG1" t="s">
        <v>9</v>
      </c>
      <c r="AH1" t="s">
        <v>10</v>
      </c>
      <c r="AK1" t="s">
        <v>14</v>
      </c>
      <c r="AM1" t="s">
        <v>8</v>
      </c>
      <c r="AN1" t="s">
        <v>9</v>
      </c>
      <c r="AO1" t="s">
        <v>10</v>
      </c>
    </row>
    <row r="2" spans="1:41">
      <c r="B2" t="s">
        <v>13</v>
      </c>
      <c r="C2">
        <v>59</v>
      </c>
      <c r="D2">
        <v>0.35399999999999998</v>
      </c>
      <c r="E2">
        <v>0.18572833727999996</v>
      </c>
      <c r="I2" t="s">
        <v>13</v>
      </c>
      <c r="J2">
        <v>52.997894289999998</v>
      </c>
      <c r="K2">
        <v>0.31798736573999997</v>
      </c>
      <c r="L2">
        <v>0.13461640228357716</v>
      </c>
      <c r="P2" t="s">
        <v>13</v>
      </c>
      <c r="Q2">
        <v>73.096900000000005</v>
      </c>
      <c r="R2">
        <v>0.43858140000000001</v>
      </c>
      <c r="S2">
        <v>0.35319863239434773</v>
      </c>
      <c r="Y2" t="s">
        <v>13</v>
      </c>
      <c r="Z2">
        <v>50.761699999999998</v>
      </c>
      <c r="AA2">
        <v>0.30457020000000001</v>
      </c>
      <c r="AB2">
        <v>0.11828525491590393</v>
      </c>
      <c r="AE2" t="s">
        <v>13</v>
      </c>
      <c r="AF2">
        <v>50.761699999999998</v>
      </c>
      <c r="AG2">
        <v>0.30457020000000001</v>
      </c>
      <c r="AH2">
        <v>0.11828525491590393</v>
      </c>
      <c r="AL2" t="s">
        <v>13</v>
      </c>
      <c r="AM2">
        <v>82.809234619999998</v>
      </c>
      <c r="AN2">
        <v>0.49685540772000003</v>
      </c>
      <c r="AO2">
        <v>0.51352128292160759</v>
      </c>
    </row>
    <row r="3" spans="1:41">
      <c r="C3">
        <v>46</v>
      </c>
      <c r="D3">
        <v>0.27600000000000002</v>
      </c>
      <c r="E3">
        <v>8.8022891520000007E-2</v>
      </c>
      <c r="J3">
        <v>26.623365400000001</v>
      </c>
      <c r="K3">
        <v>0.15974019240000001</v>
      </c>
      <c r="L3">
        <v>1.7065184744749384E-2</v>
      </c>
      <c r="Q3">
        <v>42.301400000000001</v>
      </c>
      <c r="R3">
        <v>0.25380839999999999</v>
      </c>
      <c r="S3">
        <v>6.8452034203446324E-2</v>
      </c>
      <c r="Z3">
        <v>50.761699999999998</v>
      </c>
      <c r="AA3">
        <v>0.30457020000000001</v>
      </c>
      <c r="AB3">
        <v>0.11828525491590393</v>
      </c>
      <c r="AF3">
        <v>40.609400000000001</v>
      </c>
      <c r="AG3">
        <v>0.24365640000000002</v>
      </c>
      <c r="AH3">
        <v>6.0562229476995882E-2</v>
      </c>
      <c r="AM3">
        <v>50.877979279999998</v>
      </c>
      <c r="AN3">
        <v>0.30526787567999997</v>
      </c>
      <c r="AO3">
        <v>0.11909998263923861</v>
      </c>
    </row>
    <row r="4" spans="1:41">
      <c r="C4">
        <v>60</v>
      </c>
      <c r="D4">
        <v>0.36</v>
      </c>
      <c r="E4">
        <v>0.19533311999999997</v>
      </c>
      <c r="J4">
        <v>38.331779480000002</v>
      </c>
      <c r="K4">
        <v>0.22999067688000002</v>
      </c>
      <c r="L4">
        <v>5.0932979079743208E-2</v>
      </c>
      <c r="Q4">
        <v>58.477499999999999</v>
      </c>
      <c r="R4">
        <v>0.35086499999999998</v>
      </c>
      <c r="S4">
        <v>0.18083751424010522</v>
      </c>
      <c r="Z4">
        <v>60.914099999999998</v>
      </c>
      <c r="AA4">
        <v>0.36548459999999999</v>
      </c>
      <c r="AB4">
        <v>0.20439752448486104</v>
      </c>
      <c r="AF4">
        <v>50.761699999999998</v>
      </c>
      <c r="AG4">
        <v>0.30457020000000001</v>
      </c>
      <c r="AH4">
        <v>0.11828525491590393</v>
      </c>
      <c r="AM4">
        <v>61.91736221</v>
      </c>
      <c r="AN4">
        <v>0.37150417326000001</v>
      </c>
      <c r="AO4">
        <v>0.2146641271481218</v>
      </c>
    </row>
    <row r="5" spans="1:41">
      <c r="C5">
        <v>49</v>
      </c>
      <c r="D5">
        <v>0.29399999999999998</v>
      </c>
      <c r="E5">
        <v>0.10639234367999997</v>
      </c>
      <c r="J5">
        <v>51.010601039999997</v>
      </c>
      <c r="K5">
        <v>0.30606360624000001</v>
      </c>
      <c r="L5">
        <v>0.1200337731440069</v>
      </c>
      <c r="Q5">
        <v>73.096900000000005</v>
      </c>
      <c r="R5">
        <v>0.43858140000000001</v>
      </c>
      <c r="S5">
        <v>0.35319863239434773</v>
      </c>
      <c r="Z5">
        <v>50.761699999999998</v>
      </c>
      <c r="AA5">
        <v>0.30457020000000001</v>
      </c>
      <c r="AB5">
        <v>0.11828525491590393</v>
      </c>
      <c r="AF5">
        <v>42.301400000000001</v>
      </c>
      <c r="AG5">
        <v>0.25380839999999999</v>
      </c>
      <c r="AH5">
        <v>6.8452034203446324E-2</v>
      </c>
      <c r="AM5">
        <v>74.300834660000007</v>
      </c>
      <c r="AN5">
        <v>0.44580500796</v>
      </c>
      <c r="AO5">
        <v>0.37093961183177204</v>
      </c>
    </row>
    <row r="6" spans="1:41">
      <c r="C6">
        <v>57</v>
      </c>
      <c r="D6">
        <v>0.34200000000000003</v>
      </c>
      <c r="E6">
        <v>0.16747373376000002</v>
      </c>
      <c r="J6">
        <v>58.98239899</v>
      </c>
      <c r="K6">
        <v>0.35389439394</v>
      </c>
      <c r="L6">
        <v>0.18556216620195479</v>
      </c>
      <c r="Q6">
        <v>73.096900000000005</v>
      </c>
      <c r="R6">
        <v>0.43858140000000001</v>
      </c>
      <c r="S6">
        <v>0.35319863239434773</v>
      </c>
      <c r="Z6">
        <v>60.914099999999998</v>
      </c>
      <c r="AA6">
        <v>0.36548459999999999</v>
      </c>
      <c r="AB6">
        <v>0.20439752448486104</v>
      </c>
      <c r="AF6">
        <v>73.096900000000005</v>
      </c>
      <c r="AG6">
        <v>0.43858140000000001</v>
      </c>
      <c r="AH6">
        <v>0.35319863239434773</v>
      </c>
      <c r="AM6">
        <v>92.876091000000002</v>
      </c>
      <c r="AN6">
        <v>0.55725654600000007</v>
      </c>
      <c r="AO6">
        <v>0.72449254504426897</v>
      </c>
    </row>
    <row r="7" spans="1:41">
      <c r="C7">
        <v>71</v>
      </c>
      <c r="D7">
        <v>0.42599999999999999</v>
      </c>
      <c r="E7">
        <v>0.32366607551999999</v>
      </c>
      <c r="J7">
        <v>65.229820250000003</v>
      </c>
      <c r="K7">
        <v>0.39137892150000003</v>
      </c>
      <c r="L7">
        <v>0.250992463454355</v>
      </c>
      <c r="Q7">
        <v>87.716300000000004</v>
      </c>
      <c r="R7">
        <v>0.52629780000000004</v>
      </c>
      <c r="S7">
        <v>0.61032765425572266</v>
      </c>
      <c r="Z7">
        <v>17</v>
      </c>
      <c r="AA7">
        <v>0.10199999999999999</v>
      </c>
      <c r="AB7">
        <v>4.4429241599999985E-3</v>
      </c>
      <c r="AF7">
        <v>42.301400000000001</v>
      </c>
      <c r="AG7">
        <v>0.25380839999999999</v>
      </c>
      <c r="AH7">
        <v>6.8452034203446324E-2</v>
      </c>
      <c r="AM7">
        <v>61.91736221</v>
      </c>
      <c r="AN7">
        <v>0.37150417326000001</v>
      </c>
      <c r="AO7">
        <v>0.2146641271481218</v>
      </c>
    </row>
    <row r="8" spans="1:41">
      <c r="C8">
        <v>59</v>
      </c>
      <c r="D8">
        <v>0.35399999999999998</v>
      </c>
      <c r="E8">
        <v>0.18572833727999996</v>
      </c>
      <c r="J8">
        <v>55.206100460000002</v>
      </c>
      <c r="K8">
        <v>0.33123660276</v>
      </c>
      <c r="L8">
        <v>0.15215399155818707</v>
      </c>
      <c r="Q8">
        <v>73.096900000000005</v>
      </c>
      <c r="R8">
        <v>0.43858140000000001</v>
      </c>
      <c r="S8">
        <v>0.35319863239434773</v>
      </c>
      <c r="Z8">
        <v>42.301400000000001</v>
      </c>
      <c r="AA8">
        <v>0.25380839999999999</v>
      </c>
      <c r="AB8">
        <v>6.8452034203446324E-2</v>
      </c>
      <c r="AF8">
        <v>50.761699999999998</v>
      </c>
      <c r="AG8">
        <v>0.30457020000000001</v>
      </c>
      <c r="AH8">
        <v>0.11828525491590393</v>
      </c>
      <c r="AM8">
        <v>77.39670563</v>
      </c>
      <c r="AN8">
        <v>0.46438023378000004</v>
      </c>
      <c r="AO8">
        <v>0.41926591993680151</v>
      </c>
    </row>
    <row r="9" spans="1:41">
      <c r="C9">
        <v>74</v>
      </c>
      <c r="D9">
        <v>0.44400000000000001</v>
      </c>
      <c r="E9">
        <v>0.36645216768</v>
      </c>
      <c r="J9">
        <v>50.877986909999997</v>
      </c>
      <c r="K9">
        <v>0.30526792145999998</v>
      </c>
      <c r="L9">
        <v>0.11910003622232213</v>
      </c>
      <c r="Q9">
        <v>60.914099999999998</v>
      </c>
      <c r="R9">
        <v>0.36548459999999999</v>
      </c>
      <c r="S9">
        <v>0.20439752448486104</v>
      </c>
      <c r="Z9">
        <v>35.251199999999997</v>
      </c>
      <c r="AA9">
        <v>0.21150719999999998</v>
      </c>
      <c r="AB9">
        <v>3.9613558094543401E-2</v>
      </c>
      <c r="AF9">
        <v>60.914099999999998</v>
      </c>
      <c r="AG9">
        <v>0.36548459999999999</v>
      </c>
      <c r="AH9">
        <v>0.20439752448486104</v>
      </c>
      <c r="AM9">
        <v>67.184600829999994</v>
      </c>
      <c r="AN9">
        <v>0.40310760497999998</v>
      </c>
      <c r="AO9">
        <v>0.27424035309621597</v>
      </c>
    </row>
    <row r="10" spans="1:41">
      <c r="C10">
        <v>74</v>
      </c>
      <c r="D10">
        <v>0.44400000000000001</v>
      </c>
      <c r="E10">
        <v>0.36645216768</v>
      </c>
      <c r="J10">
        <v>55.20614243</v>
      </c>
      <c r="K10">
        <v>0.33123685458000002</v>
      </c>
      <c r="L10">
        <v>0.15215433858004668</v>
      </c>
      <c r="Q10">
        <v>42.301400000000001</v>
      </c>
      <c r="R10">
        <v>0.25380839999999999</v>
      </c>
      <c r="S10">
        <v>6.8452034203446324E-2</v>
      </c>
      <c r="Z10">
        <v>29.376000000000001</v>
      </c>
      <c r="AA10">
        <v>0.176256</v>
      </c>
      <c r="AB10">
        <v>2.2924512786194104E-2</v>
      </c>
      <c r="AF10">
        <v>50.761699999999998</v>
      </c>
      <c r="AG10">
        <v>0.30457020000000001</v>
      </c>
      <c r="AH10">
        <v>0.11828525491590393</v>
      </c>
      <c r="AM10">
        <v>80.621566770000001</v>
      </c>
      <c r="AN10">
        <v>0.48372940061999997</v>
      </c>
      <c r="AO10">
        <v>0.47388813731926632</v>
      </c>
    </row>
    <row r="11" spans="1:41">
      <c r="C11">
        <v>59</v>
      </c>
      <c r="D11">
        <v>0.35399999999999998</v>
      </c>
      <c r="E11">
        <v>0.18572833727999996</v>
      </c>
      <c r="J11">
        <v>61.053596499999998</v>
      </c>
      <c r="K11">
        <v>0.36632157900000001</v>
      </c>
      <c r="L11">
        <v>0.20580498604764022</v>
      </c>
      <c r="Q11">
        <v>60.914099999999998</v>
      </c>
      <c r="R11">
        <v>0.36548459999999999</v>
      </c>
      <c r="S11">
        <v>0.20439752448486104</v>
      </c>
      <c r="Z11">
        <v>10.88</v>
      </c>
      <c r="AA11">
        <v>6.5280000000000005E-2</v>
      </c>
      <c r="AB11">
        <v>1.1646859109990402E-3</v>
      </c>
      <c r="AF11">
        <v>60.914099999999998</v>
      </c>
      <c r="AG11">
        <v>0.36548459999999999</v>
      </c>
      <c r="AH11">
        <v>0.20439752448486104</v>
      </c>
      <c r="AM11">
        <v>67.184638980000003</v>
      </c>
      <c r="AN11">
        <v>0.40310783388000004</v>
      </c>
      <c r="AO11">
        <v>0.27424082026913732</v>
      </c>
    </row>
    <row r="12" spans="1:41">
      <c r="C12">
        <v>85</v>
      </c>
      <c r="D12">
        <v>0.51</v>
      </c>
      <c r="E12">
        <v>0.55536551999999995</v>
      </c>
      <c r="J12">
        <v>24.078973770000001</v>
      </c>
      <c r="K12">
        <v>0.14447384261999999</v>
      </c>
      <c r="L12">
        <v>1.2625135756762308E-2</v>
      </c>
      <c r="Q12">
        <v>60.914099999999998</v>
      </c>
      <c r="R12">
        <v>0.36548459999999999</v>
      </c>
      <c r="S12">
        <v>0.20439752448486104</v>
      </c>
      <c r="Z12">
        <v>42.301400000000001</v>
      </c>
      <c r="AA12">
        <v>0.25380839999999999</v>
      </c>
      <c r="AB12">
        <v>6.8452034203446324E-2</v>
      </c>
      <c r="AF12">
        <v>50.761699999999998</v>
      </c>
      <c r="AG12">
        <v>0.30457020000000001</v>
      </c>
      <c r="AH12">
        <v>0.11828525491590393</v>
      </c>
      <c r="AM12">
        <v>46.656002039999997</v>
      </c>
      <c r="AN12">
        <v>0.27993601223999998</v>
      </c>
      <c r="AO12">
        <v>9.1842712061650206E-2</v>
      </c>
    </row>
    <row r="13" spans="1:41">
      <c r="C13">
        <v>74</v>
      </c>
      <c r="D13">
        <v>0.44400000000000001</v>
      </c>
      <c r="E13">
        <v>0.36645216768</v>
      </c>
      <c r="J13">
        <v>45.298484799999997</v>
      </c>
      <c r="K13">
        <v>0.27179090880000001</v>
      </c>
      <c r="L13">
        <v>8.4056859907639295E-2</v>
      </c>
      <c r="Q13">
        <v>73.096900000000005</v>
      </c>
      <c r="R13">
        <v>0.43858140000000001</v>
      </c>
      <c r="S13">
        <v>0.35319863239434773</v>
      </c>
      <c r="Z13">
        <v>50.761699999999998</v>
      </c>
      <c r="AA13">
        <v>0.30457020000000001</v>
      </c>
      <c r="AB13">
        <v>0.11828525491590393</v>
      </c>
      <c r="AF13">
        <v>42.301400000000001</v>
      </c>
      <c r="AG13">
        <v>0.25380839999999999</v>
      </c>
      <c r="AH13">
        <v>6.8452034203446324E-2</v>
      </c>
      <c r="AM13">
        <v>67.184638980000003</v>
      </c>
      <c r="AN13">
        <v>0.40310783388000004</v>
      </c>
      <c r="AO13">
        <v>0.27424082026913732</v>
      </c>
    </row>
    <row r="14" spans="1:41">
      <c r="C14">
        <v>74</v>
      </c>
      <c r="D14">
        <v>0.44400000000000001</v>
      </c>
      <c r="E14">
        <v>0.36645216768</v>
      </c>
      <c r="J14">
        <v>58.98239899</v>
      </c>
      <c r="K14">
        <v>0.35389439394</v>
      </c>
      <c r="L14">
        <v>0.18556216620195479</v>
      </c>
      <c r="Q14">
        <v>60.914099999999998</v>
      </c>
      <c r="R14">
        <v>0.36548459999999999</v>
      </c>
      <c r="S14">
        <v>0.20439752448486104</v>
      </c>
      <c r="Z14">
        <v>13.6</v>
      </c>
      <c r="AA14">
        <v>8.1599999999999992E-2</v>
      </c>
      <c r="AB14">
        <v>2.2747771699199995E-3</v>
      </c>
      <c r="AF14">
        <v>50.761699999999998</v>
      </c>
      <c r="AG14">
        <v>0.30457020000000001</v>
      </c>
      <c r="AH14">
        <v>0.11828525491590393</v>
      </c>
      <c r="AM14">
        <v>40.5</v>
      </c>
      <c r="AN14">
        <v>0.24299999999999999</v>
      </c>
      <c r="AO14">
        <v>6.0074090640000001E-2</v>
      </c>
    </row>
    <row r="15" spans="1:41">
      <c r="C15">
        <v>74</v>
      </c>
      <c r="D15">
        <v>0.44400000000000001</v>
      </c>
      <c r="E15">
        <v>0.36645216768</v>
      </c>
      <c r="J15">
        <v>88.473594669999997</v>
      </c>
      <c r="K15">
        <v>0.53084156801999993</v>
      </c>
      <c r="L15">
        <v>0.62627222991662301</v>
      </c>
      <c r="Q15">
        <v>48.731299999999997</v>
      </c>
      <c r="R15">
        <v>0.29238779999999998</v>
      </c>
      <c r="S15">
        <v>0.10465166138766685</v>
      </c>
      <c r="Z15">
        <v>20.399999999999999</v>
      </c>
      <c r="AA15">
        <v>0.12239999999999999</v>
      </c>
      <c r="AB15">
        <v>7.6773729484799986E-3</v>
      </c>
      <c r="AF15">
        <v>60.914099999999998</v>
      </c>
      <c r="AG15">
        <v>0.36548459999999999</v>
      </c>
      <c r="AH15">
        <v>0.20439752448486104</v>
      </c>
      <c r="AM15">
        <v>71.328811650000006</v>
      </c>
      <c r="AN15">
        <v>0.42797286990000005</v>
      </c>
      <c r="AO15">
        <v>0.32818377163898355</v>
      </c>
    </row>
    <row r="16" spans="1:41">
      <c r="C16">
        <v>49</v>
      </c>
      <c r="D16">
        <v>0.29399999999999998</v>
      </c>
      <c r="E16">
        <v>0.10639234367999997</v>
      </c>
      <c r="J16">
        <v>49.152000430000001</v>
      </c>
      <c r="K16">
        <v>0.29491200258000005</v>
      </c>
      <c r="L16">
        <v>0.10738552118322797</v>
      </c>
      <c r="Q16">
        <v>33.841099999999997</v>
      </c>
      <c r="R16">
        <v>0.20304659999999999</v>
      </c>
      <c r="S16">
        <v>3.5047379373404103E-2</v>
      </c>
      <c r="Z16">
        <v>35.251199999999997</v>
      </c>
      <c r="AA16">
        <v>0.21150719999999998</v>
      </c>
      <c r="AB16">
        <v>3.9613558094543401E-2</v>
      </c>
      <c r="AF16">
        <v>50.761699999999998</v>
      </c>
      <c r="AG16">
        <v>0.30457020000000001</v>
      </c>
      <c r="AH16">
        <v>0.11828525491590393</v>
      </c>
      <c r="AM16">
        <v>67.184638980000003</v>
      </c>
      <c r="AN16">
        <v>0.40310783388000004</v>
      </c>
      <c r="AO16">
        <v>0.27424082026913732</v>
      </c>
    </row>
    <row r="17" spans="3:41">
      <c r="C17">
        <v>71</v>
      </c>
      <c r="D17">
        <v>0.42599999999999999</v>
      </c>
      <c r="E17">
        <v>0.32366607551999999</v>
      </c>
      <c r="J17">
        <v>73.727996829999995</v>
      </c>
      <c r="K17">
        <v>0.44236798097999996</v>
      </c>
      <c r="L17">
        <v>0.36242607773299296</v>
      </c>
      <c r="Q17">
        <v>73.096900000000005</v>
      </c>
      <c r="R17">
        <v>0.43858140000000001</v>
      </c>
      <c r="S17">
        <v>0.35319863239434773</v>
      </c>
      <c r="Z17">
        <v>50.761699999999998</v>
      </c>
      <c r="AA17">
        <v>0.30457020000000001</v>
      </c>
      <c r="AB17">
        <v>0.11828525491590393</v>
      </c>
      <c r="AF17">
        <v>60.914099999999998</v>
      </c>
      <c r="AG17">
        <v>0.36548459999999999</v>
      </c>
      <c r="AH17">
        <v>0.20439752448486104</v>
      </c>
      <c r="AM17">
        <v>53.747711180000003</v>
      </c>
      <c r="AN17">
        <v>0.32248626708</v>
      </c>
      <c r="AO17">
        <v>0.1404112999464493</v>
      </c>
    </row>
    <row r="18" spans="3:41">
      <c r="C18">
        <v>52</v>
      </c>
      <c r="D18">
        <v>0.312</v>
      </c>
      <c r="E18">
        <v>0.12715462655999998</v>
      </c>
      <c r="J18">
        <v>61.439998629999998</v>
      </c>
      <c r="K18">
        <v>0.36863999178000001</v>
      </c>
      <c r="L18">
        <v>0.20973732652613014</v>
      </c>
      <c r="Q18">
        <v>73.096900000000005</v>
      </c>
      <c r="R18">
        <v>0.43858140000000001</v>
      </c>
      <c r="S18">
        <v>0.35319863239434773</v>
      </c>
      <c r="Z18">
        <v>42.301400000000001</v>
      </c>
      <c r="AA18">
        <v>0.25380839999999999</v>
      </c>
      <c r="AB18">
        <v>6.8452034203446324E-2</v>
      </c>
      <c r="AF18">
        <v>87.716300000000004</v>
      </c>
      <c r="AG18">
        <v>0.52629780000000004</v>
      </c>
      <c r="AH18">
        <v>0.61032765425572266</v>
      </c>
      <c r="AM18">
        <v>83.98080444</v>
      </c>
      <c r="AN18">
        <v>0.50388482664000001</v>
      </c>
      <c r="AO18">
        <v>0.53562671143837759</v>
      </c>
    </row>
    <row r="19" spans="3:41">
      <c r="C19">
        <v>62</v>
      </c>
      <c r="D19">
        <v>0.372</v>
      </c>
      <c r="E19">
        <v>0.21552477696</v>
      </c>
      <c r="J19">
        <v>61.439998629999998</v>
      </c>
      <c r="K19">
        <v>0.36863999178000001</v>
      </c>
      <c r="L19">
        <v>0.20973732652613014</v>
      </c>
      <c r="Q19">
        <v>73.096900000000005</v>
      </c>
      <c r="R19">
        <v>0.43858140000000001</v>
      </c>
      <c r="S19">
        <v>0.35319863239434773</v>
      </c>
      <c r="Z19">
        <v>42.301400000000001</v>
      </c>
      <c r="AA19">
        <v>0.25380839999999999</v>
      </c>
      <c r="AB19">
        <v>6.8452034203446324E-2</v>
      </c>
      <c r="AF19">
        <v>50.761699999999998</v>
      </c>
      <c r="AG19">
        <v>0.30457020000000001</v>
      </c>
      <c r="AH19">
        <v>0.11828525491590393</v>
      </c>
      <c r="AM19">
        <v>70</v>
      </c>
      <c r="AN19">
        <v>0.42</v>
      </c>
      <c r="AO19">
        <v>0.31018175999999997</v>
      </c>
    </row>
    <row r="20" spans="3:41">
      <c r="C20">
        <v>49</v>
      </c>
      <c r="D20">
        <v>0.29399999999999998</v>
      </c>
      <c r="E20">
        <v>0.10639234367999997</v>
      </c>
      <c r="J20">
        <v>84.93465424</v>
      </c>
      <c r="K20">
        <v>0.50960792544</v>
      </c>
      <c r="L20">
        <v>0.55408565330347714</v>
      </c>
      <c r="Q20">
        <v>50.761699999999998</v>
      </c>
      <c r="R20">
        <v>0.30457020000000001</v>
      </c>
      <c r="S20">
        <v>0.11828525491590393</v>
      </c>
      <c r="Z20">
        <v>42.301400000000001</v>
      </c>
      <c r="AA20">
        <v>0.25380839999999999</v>
      </c>
      <c r="AB20">
        <v>6.8452034203446324E-2</v>
      </c>
      <c r="AF20">
        <v>87.716300000000004</v>
      </c>
      <c r="AG20">
        <v>0.52629780000000004</v>
      </c>
      <c r="AH20">
        <v>0.61032765425572266</v>
      </c>
      <c r="AM20">
        <v>67.199996949999999</v>
      </c>
      <c r="AN20">
        <v>0.40319998169999999</v>
      </c>
      <c r="AO20">
        <v>0.27442893224891718</v>
      </c>
    </row>
    <row r="21" spans="3:41">
      <c r="C21">
        <v>89</v>
      </c>
      <c r="D21">
        <v>0.53400000000000003</v>
      </c>
      <c r="E21">
        <v>0.6375175660800001</v>
      </c>
      <c r="J21">
        <v>61.440002440000001</v>
      </c>
      <c r="K21">
        <v>0.36864001464000001</v>
      </c>
      <c r="L21">
        <v>0.20973736554464972</v>
      </c>
      <c r="Q21">
        <v>73.096900000000005</v>
      </c>
      <c r="R21">
        <v>0.43858140000000001</v>
      </c>
      <c r="S21">
        <v>0.35319863239434773</v>
      </c>
      <c r="Z21">
        <v>35.251199999999997</v>
      </c>
      <c r="AA21">
        <v>0.21150719999999998</v>
      </c>
      <c r="AB21">
        <v>3.9613558094543401E-2</v>
      </c>
      <c r="AF21">
        <v>50.761699999999998</v>
      </c>
      <c r="AG21">
        <v>0.30457020000000001</v>
      </c>
      <c r="AH21">
        <v>0.11828525491590393</v>
      </c>
      <c r="AM21">
        <v>52.010589600000003</v>
      </c>
      <c r="AN21">
        <v>0.3120635376</v>
      </c>
      <c r="AO21">
        <v>0.1272323260329789</v>
      </c>
    </row>
    <row r="22" spans="3:41">
      <c r="C22">
        <v>62</v>
      </c>
      <c r="D22">
        <v>0.372</v>
      </c>
      <c r="E22">
        <v>0.21552477696</v>
      </c>
      <c r="J22">
        <v>47.185901639999997</v>
      </c>
      <c r="K22">
        <v>0.28311540984</v>
      </c>
      <c r="L22">
        <v>9.5007723073721642E-2</v>
      </c>
      <c r="Q22">
        <v>50.761699999999998</v>
      </c>
      <c r="R22">
        <v>0.30457020000000001</v>
      </c>
      <c r="S22">
        <v>0.11828525491590393</v>
      </c>
      <c r="Z22">
        <v>42.301400000000001</v>
      </c>
      <c r="AA22">
        <v>0.25380839999999999</v>
      </c>
      <c r="AB22">
        <v>6.8452034203446324E-2</v>
      </c>
      <c r="AF22">
        <v>60.914099999999998</v>
      </c>
      <c r="AG22">
        <v>0.36548459999999999</v>
      </c>
      <c r="AH22">
        <v>0.20439752448486104</v>
      </c>
      <c r="AM22">
        <v>71.663619999999995</v>
      </c>
      <c r="AN22">
        <v>0.42998172000000001</v>
      </c>
      <c r="AO22">
        <v>0.33282685602304379</v>
      </c>
    </row>
    <row r="23" spans="3:41">
      <c r="C23">
        <v>40</v>
      </c>
      <c r="D23">
        <v>0.24</v>
      </c>
      <c r="E23">
        <v>5.7876479999999994E-2</v>
      </c>
      <c r="J23">
        <v>60.115821840000002</v>
      </c>
      <c r="K23">
        <v>0.36069493104000006</v>
      </c>
      <c r="L23">
        <v>0.196466497086069</v>
      </c>
      <c r="Q23">
        <v>48.731299999999997</v>
      </c>
      <c r="R23">
        <v>0.29238779999999998</v>
      </c>
      <c r="S23">
        <v>0.10465166138766685</v>
      </c>
      <c r="Z23">
        <v>42.301400000000001</v>
      </c>
      <c r="AA23">
        <v>0.25380839999999999</v>
      </c>
      <c r="AB23">
        <v>6.8452034203446324E-2</v>
      </c>
      <c r="AF23">
        <v>42.301400000000001</v>
      </c>
      <c r="AG23">
        <v>0.25380839999999999</v>
      </c>
      <c r="AH23">
        <v>6.8452034203446324E-2</v>
      </c>
      <c r="AM23">
        <v>64.512001040000001</v>
      </c>
      <c r="AN23">
        <v>0.38707200623999999</v>
      </c>
      <c r="AO23">
        <v>0.24279720060403889</v>
      </c>
    </row>
    <row r="24" spans="3:41">
      <c r="C24">
        <v>52</v>
      </c>
      <c r="D24">
        <v>0.312</v>
      </c>
      <c r="E24">
        <v>0.12715462655999998</v>
      </c>
      <c r="J24">
        <v>48.842914579999999</v>
      </c>
      <c r="K24">
        <v>0.29305748747999999</v>
      </c>
      <c r="L24">
        <v>0.10537239478403695</v>
      </c>
      <c r="Q24">
        <v>60.914099999999998</v>
      </c>
      <c r="R24">
        <v>0.36548459999999999</v>
      </c>
      <c r="S24">
        <v>0.20439752448486104</v>
      </c>
      <c r="Z24">
        <v>42.301400000000001</v>
      </c>
      <c r="AA24">
        <v>0.25380839999999999</v>
      </c>
      <c r="AB24">
        <v>6.8452034203446324E-2</v>
      </c>
      <c r="AF24">
        <v>42.301400000000001</v>
      </c>
      <c r="AG24">
        <v>0.25380839999999999</v>
      </c>
      <c r="AH24">
        <v>6.8452034203446324E-2</v>
      </c>
      <c r="AM24">
        <v>80.63999939</v>
      </c>
      <c r="AN24">
        <v>0.48383999633999997</v>
      </c>
      <c r="AO24">
        <v>0.47421324873380605</v>
      </c>
    </row>
    <row r="25" spans="3:41">
      <c r="C25">
        <v>62</v>
      </c>
      <c r="D25">
        <v>0.372</v>
      </c>
      <c r="E25">
        <v>0.21552477696</v>
      </c>
      <c r="J25">
        <v>39.07423782</v>
      </c>
      <c r="K25">
        <v>0.23444542691999998</v>
      </c>
      <c r="L25">
        <v>5.3950277413822287E-2</v>
      </c>
      <c r="Q25">
        <v>42.301400000000001</v>
      </c>
      <c r="R25">
        <v>0.25380839999999999</v>
      </c>
      <c r="S25">
        <v>6.8452034203446324E-2</v>
      </c>
      <c r="Z25">
        <v>20.399999999999999</v>
      </c>
      <c r="AA25">
        <v>0.12239999999999999</v>
      </c>
      <c r="AB25">
        <v>7.6773729484799986E-3</v>
      </c>
      <c r="AF25">
        <v>42.301400000000001</v>
      </c>
      <c r="AG25">
        <v>0.25380839999999999</v>
      </c>
      <c r="AH25">
        <v>6.8452034203446324E-2</v>
      </c>
      <c r="AM25">
        <v>57.076087950000002</v>
      </c>
      <c r="AN25">
        <v>0.34245652770000001</v>
      </c>
      <c r="AO25">
        <v>0.16814529958220892</v>
      </c>
    </row>
    <row r="26" spans="3:41">
      <c r="C26">
        <v>62</v>
      </c>
      <c r="D26">
        <v>0.372</v>
      </c>
      <c r="E26">
        <v>0.21552477696</v>
      </c>
      <c r="J26">
        <v>70</v>
      </c>
      <c r="K26">
        <v>0.42</v>
      </c>
      <c r="L26">
        <v>0.31018175999999997</v>
      </c>
      <c r="Q26">
        <v>73.096900000000005</v>
      </c>
      <c r="R26">
        <v>0.43858140000000001</v>
      </c>
      <c r="S26">
        <v>0.35319863239434773</v>
      </c>
      <c r="Z26">
        <v>35.251199999999997</v>
      </c>
      <c r="AA26">
        <v>0.21150719999999998</v>
      </c>
      <c r="AB26">
        <v>3.9613558094543401E-2</v>
      </c>
      <c r="AF26">
        <v>50.761699999999998</v>
      </c>
      <c r="AG26">
        <v>0.30457020000000001</v>
      </c>
      <c r="AH26">
        <v>0.11828525491590393</v>
      </c>
      <c r="AM26">
        <v>51.609600069999999</v>
      </c>
      <c r="AN26">
        <v>0.30965760042000001</v>
      </c>
      <c r="AO26">
        <v>0.12431216120297445</v>
      </c>
    </row>
    <row r="27" spans="3:41">
      <c r="C27">
        <v>59</v>
      </c>
      <c r="D27">
        <v>0.35399999999999998</v>
      </c>
      <c r="E27">
        <v>0.18572833727999996</v>
      </c>
      <c r="J27">
        <v>64.512001040000001</v>
      </c>
      <c r="K27">
        <v>0.38707200623999999</v>
      </c>
      <c r="L27">
        <v>0.24279720060403889</v>
      </c>
      <c r="Q27">
        <v>50.761699999999998</v>
      </c>
      <c r="R27">
        <v>0.30457020000000001</v>
      </c>
      <c r="S27">
        <v>0.11828525491590393</v>
      </c>
      <c r="Z27">
        <v>42.301400000000001</v>
      </c>
      <c r="AA27">
        <v>0.25380839999999999</v>
      </c>
      <c r="AB27">
        <v>6.8452034203446324E-2</v>
      </c>
      <c r="AF27">
        <v>50.761699999999998</v>
      </c>
      <c r="AG27">
        <v>0.30457020000000001</v>
      </c>
      <c r="AH27">
        <v>0.11828525491590393</v>
      </c>
      <c r="AM27">
        <v>74.895202639999994</v>
      </c>
      <c r="AN27">
        <v>0.44937121584</v>
      </c>
      <c r="AO27">
        <v>0.37991298395516815</v>
      </c>
    </row>
    <row r="28" spans="3:41">
      <c r="C28">
        <v>49</v>
      </c>
      <c r="D28">
        <v>0.29399999999999998</v>
      </c>
      <c r="E28">
        <v>0.10639234367999997</v>
      </c>
      <c r="J28">
        <v>49.54521561</v>
      </c>
      <c r="K28">
        <v>0.29727129365999999</v>
      </c>
      <c r="L28">
        <v>0.1099834412093148</v>
      </c>
      <c r="Q28">
        <v>60.914099999999998</v>
      </c>
      <c r="R28">
        <v>0.36548459999999999</v>
      </c>
      <c r="S28">
        <v>0.20439752448486104</v>
      </c>
      <c r="Z28">
        <v>29.376000000000001</v>
      </c>
      <c r="AA28">
        <v>0.176256</v>
      </c>
      <c r="AB28">
        <v>2.2924512786194104E-2</v>
      </c>
      <c r="AF28">
        <v>42.301400000000001</v>
      </c>
      <c r="AG28">
        <v>0.25380839999999999</v>
      </c>
      <c r="AH28">
        <v>6.8452034203446324E-2</v>
      </c>
      <c r="AM28">
        <v>43.342178339999997</v>
      </c>
      <c r="AN28">
        <v>0.26005307003999995</v>
      </c>
      <c r="AO28">
        <v>7.3629921967172329E-2</v>
      </c>
    </row>
    <row r="29" spans="3:41">
      <c r="C29">
        <v>52</v>
      </c>
      <c r="D29">
        <v>0.312</v>
      </c>
      <c r="E29">
        <v>0.12715462655999998</v>
      </c>
      <c r="J29">
        <v>82.189559939999995</v>
      </c>
      <c r="K29">
        <v>0.49313735963999999</v>
      </c>
      <c r="L29">
        <v>0.50207905129431141</v>
      </c>
      <c r="Q29">
        <v>50.761699999999998</v>
      </c>
      <c r="R29">
        <v>0.30457020000000001</v>
      </c>
      <c r="S29">
        <v>0.11828525491590393</v>
      </c>
      <c r="Z29">
        <v>24.48</v>
      </c>
      <c r="AA29">
        <v>0.14687999999999998</v>
      </c>
      <c r="AB29">
        <v>1.3266500454973436E-2</v>
      </c>
      <c r="AF29">
        <v>42.301400000000001</v>
      </c>
      <c r="AG29">
        <v>0.25380839999999999</v>
      </c>
      <c r="AH29">
        <v>6.8452034203446324E-2</v>
      </c>
      <c r="AM29">
        <v>43.342201230000001</v>
      </c>
      <c r="AN29">
        <v>0.26005320737999998</v>
      </c>
      <c r="AO29">
        <v>7.3630038624193428E-2</v>
      </c>
    </row>
    <row r="30" spans="3:41">
      <c r="C30">
        <v>74</v>
      </c>
      <c r="D30">
        <v>0.44400000000000001</v>
      </c>
      <c r="E30">
        <v>0.36645216768</v>
      </c>
      <c r="J30">
        <v>60.596733090000001</v>
      </c>
      <c r="K30">
        <v>0.36358039854000002</v>
      </c>
      <c r="L30">
        <v>0.20121936251118328</v>
      </c>
      <c r="Q30">
        <v>60.914099999999998</v>
      </c>
      <c r="R30">
        <v>0.36548459999999999</v>
      </c>
      <c r="S30">
        <v>0.20439752448486104</v>
      </c>
      <c r="Z30">
        <v>29.376000000000001</v>
      </c>
      <c r="AA30">
        <v>0.176256</v>
      </c>
      <c r="AB30">
        <v>2.2924512786194104E-2</v>
      </c>
      <c r="AF30">
        <v>42.301400000000001</v>
      </c>
      <c r="AG30">
        <v>0.25380839999999999</v>
      </c>
      <c r="AH30">
        <v>6.8452034203446324E-2</v>
      </c>
      <c r="AM30">
        <v>47.933006290000002</v>
      </c>
      <c r="AN30">
        <v>0.28759803773999998</v>
      </c>
      <c r="AO30">
        <v>9.9592386732624244E-2</v>
      </c>
    </row>
    <row r="31" spans="3:41">
      <c r="C31">
        <v>59</v>
      </c>
      <c r="D31">
        <v>0.35399999999999998</v>
      </c>
      <c r="E31">
        <v>0.18572833727999996</v>
      </c>
      <c r="J31">
        <v>74.317825319999997</v>
      </c>
      <c r="K31">
        <v>0.44590695191999996</v>
      </c>
      <c r="L31">
        <v>0.3711941426260626</v>
      </c>
      <c r="Q31">
        <v>60.914099999999998</v>
      </c>
      <c r="R31">
        <v>0.36548459999999999</v>
      </c>
      <c r="S31">
        <v>0.20439752448486104</v>
      </c>
      <c r="Z31">
        <v>35.251199999999997</v>
      </c>
      <c r="AA31">
        <v>0.21150719999999998</v>
      </c>
      <c r="AB31">
        <v>3.9613558094543401E-2</v>
      </c>
      <c r="AF31">
        <v>50.761699999999998</v>
      </c>
      <c r="AG31">
        <v>0.30457020000000001</v>
      </c>
      <c r="AH31">
        <v>0.11828525491590393</v>
      </c>
      <c r="AM31">
        <v>71.899459840000006</v>
      </c>
      <c r="AN31">
        <v>0.43139675904000002</v>
      </c>
      <c r="AO31">
        <v>0.33612360966542376</v>
      </c>
    </row>
    <row r="32" spans="3:41">
      <c r="C32">
        <v>59</v>
      </c>
      <c r="D32">
        <v>0.35399999999999998</v>
      </c>
      <c r="E32">
        <v>0.18572833727999996</v>
      </c>
      <c r="J32">
        <v>56</v>
      </c>
      <c r="K32">
        <v>0.33600000000000002</v>
      </c>
      <c r="L32">
        <v>0.15881306112000004</v>
      </c>
      <c r="Q32">
        <v>42.301400000000001</v>
      </c>
      <c r="R32">
        <v>0.25380839999999999</v>
      </c>
      <c r="S32">
        <v>6.8452034203446324E-2</v>
      </c>
      <c r="Z32">
        <v>50.761699999999998</v>
      </c>
      <c r="AA32">
        <v>0.30457020000000001</v>
      </c>
      <c r="AB32">
        <v>0.11828525491590393</v>
      </c>
      <c r="AF32">
        <v>42.301400000000001</v>
      </c>
      <c r="AG32">
        <v>0.25380839999999999</v>
      </c>
      <c r="AH32">
        <v>6.8452034203446324E-2</v>
      </c>
      <c r="AM32">
        <v>62.412719729999999</v>
      </c>
      <c r="AN32">
        <v>0.37447631838000001</v>
      </c>
      <c r="AO32">
        <v>0.21985758841929215</v>
      </c>
    </row>
    <row r="33" spans="3:41">
      <c r="C33">
        <v>76</v>
      </c>
      <c r="D33">
        <v>0.45600000000000002</v>
      </c>
      <c r="E33">
        <v>0.39697477632000006</v>
      </c>
      <c r="J33">
        <v>56</v>
      </c>
      <c r="K33">
        <v>0.33600000000000002</v>
      </c>
      <c r="L33">
        <v>0.15881306112000004</v>
      </c>
      <c r="Q33">
        <v>87.716300000000004</v>
      </c>
      <c r="R33">
        <v>0.52629780000000004</v>
      </c>
      <c r="S33">
        <v>0.61032765425572266</v>
      </c>
      <c r="Z33">
        <v>35.251199999999997</v>
      </c>
      <c r="AA33">
        <v>0.21150719999999998</v>
      </c>
      <c r="AB33">
        <v>3.9613558094543401E-2</v>
      </c>
      <c r="AF33">
        <v>50.761699999999998</v>
      </c>
      <c r="AG33">
        <v>0.30457020000000001</v>
      </c>
      <c r="AH33">
        <v>0.11828525491590393</v>
      </c>
      <c r="AM33">
        <v>36.118480679999998</v>
      </c>
      <c r="AN33">
        <v>0.21671088407999997</v>
      </c>
      <c r="AO33">
        <v>4.2609904051061812E-2</v>
      </c>
    </row>
    <row r="34" spans="3:41">
      <c r="C34">
        <v>89</v>
      </c>
      <c r="D34">
        <v>0.53400000000000003</v>
      </c>
      <c r="E34">
        <v>0.6375175660800001</v>
      </c>
      <c r="J34">
        <v>35.840000150000002</v>
      </c>
      <c r="K34">
        <v>0.2150400009</v>
      </c>
      <c r="L34">
        <v>4.1631891616963138E-2</v>
      </c>
      <c r="Q34">
        <v>60.914099999999998</v>
      </c>
      <c r="R34">
        <v>0.36548459999999999</v>
      </c>
      <c r="S34">
        <v>0.20439752448486104</v>
      </c>
      <c r="Z34">
        <v>35.251199999999997</v>
      </c>
      <c r="AA34">
        <v>0.21150719999999998</v>
      </c>
      <c r="AB34">
        <v>3.9613558094543401E-2</v>
      </c>
      <c r="AF34">
        <v>48.731299999999997</v>
      </c>
      <c r="AG34">
        <v>0.29238779999999998</v>
      </c>
      <c r="AH34">
        <v>0.10465166138766685</v>
      </c>
      <c r="AM34">
        <v>69.023475649999995</v>
      </c>
      <c r="AN34">
        <v>0.41414085389999999</v>
      </c>
      <c r="AO34">
        <v>0.29738058300135295</v>
      </c>
    </row>
    <row r="35" spans="3:41">
      <c r="C35">
        <v>64</v>
      </c>
      <c r="D35">
        <v>0.38400000000000001</v>
      </c>
      <c r="E35">
        <v>0.23706206208000002</v>
      </c>
      <c r="J35">
        <v>56</v>
      </c>
      <c r="K35">
        <v>0.33600000000000002</v>
      </c>
      <c r="L35">
        <v>0.15881306112000004</v>
      </c>
      <c r="Q35">
        <v>60.914099999999998</v>
      </c>
      <c r="R35">
        <v>0.36548459999999999</v>
      </c>
      <c r="S35">
        <v>0.20439752448486104</v>
      </c>
      <c r="Z35">
        <v>42.301400000000001</v>
      </c>
      <c r="AA35">
        <v>0.25380839999999999</v>
      </c>
      <c r="AB35">
        <v>6.8452034203446324E-2</v>
      </c>
      <c r="AF35">
        <v>60.914099999999998</v>
      </c>
      <c r="AG35">
        <v>0.36548459999999999</v>
      </c>
      <c r="AH35">
        <v>0.20439752448486104</v>
      </c>
      <c r="AM35">
        <v>86.279335020000005</v>
      </c>
      <c r="AN35">
        <v>0.51767601011999997</v>
      </c>
      <c r="AO35">
        <v>0.58082125845789045</v>
      </c>
    </row>
    <row r="36" spans="3:41">
      <c r="C36">
        <v>49</v>
      </c>
      <c r="D36">
        <v>0.29399999999999998</v>
      </c>
      <c r="E36">
        <v>0.10639234367999997</v>
      </c>
      <c r="J36">
        <v>51.609600069999999</v>
      </c>
      <c r="K36">
        <v>0.30965760042000001</v>
      </c>
      <c r="L36">
        <v>0.12431216120297445</v>
      </c>
      <c r="Q36">
        <v>60.914099999999998</v>
      </c>
      <c r="R36">
        <v>0.36548459999999999</v>
      </c>
      <c r="S36">
        <v>0.20439752448486104</v>
      </c>
      <c r="Z36">
        <v>60.914099999999998</v>
      </c>
      <c r="AA36">
        <v>0.36548459999999999</v>
      </c>
      <c r="AB36">
        <v>0.20439752448486104</v>
      </c>
      <c r="AF36">
        <v>50.761699999999998</v>
      </c>
      <c r="AG36">
        <v>0.30457020000000001</v>
      </c>
      <c r="AH36">
        <v>0.11828525491590393</v>
      </c>
      <c r="AM36">
        <v>86.279281620000006</v>
      </c>
      <c r="AN36">
        <v>0.51767568972</v>
      </c>
      <c r="AO36">
        <v>0.58082018001299995</v>
      </c>
    </row>
    <row r="37" spans="3:41">
      <c r="C37">
        <v>49</v>
      </c>
      <c r="D37">
        <v>0.29399999999999998</v>
      </c>
      <c r="E37">
        <v>0.10639234367999997</v>
      </c>
      <c r="J37">
        <v>47.563407900000001</v>
      </c>
      <c r="K37">
        <v>0.28538044739999996</v>
      </c>
      <c r="L37">
        <v>9.7306315453865935E-2</v>
      </c>
      <c r="Q37">
        <v>42.301400000000001</v>
      </c>
      <c r="R37">
        <v>0.25380839999999999</v>
      </c>
      <c r="S37">
        <v>6.8452034203446324E-2</v>
      </c>
      <c r="Z37">
        <v>42.301400000000001</v>
      </c>
      <c r="AA37">
        <v>0.25380839999999999</v>
      </c>
      <c r="AB37">
        <v>6.8452034203446324E-2</v>
      </c>
      <c r="AF37">
        <v>60.914099999999998</v>
      </c>
      <c r="AG37">
        <v>0.36548459999999999</v>
      </c>
      <c r="AH37">
        <v>0.20439752448486104</v>
      </c>
      <c r="AM37">
        <v>54.177700039999998</v>
      </c>
      <c r="AN37">
        <v>0.32506620023999999</v>
      </c>
      <c r="AO37">
        <v>0.14380825910552708</v>
      </c>
    </row>
    <row r="38" spans="3:41">
      <c r="C38">
        <v>102</v>
      </c>
      <c r="D38">
        <v>0.61199999999999999</v>
      </c>
      <c r="E38">
        <v>0.95967161855999994</v>
      </c>
      <c r="J38">
        <v>77.41439819</v>
      </c>
      <c r="K38">
        <v>0.46448638914000001</v>
      </c>
      <c r="L38">
        <v>0.41955351292455167</v>
      </c>
      <c r="Q38">
        <v>87.716300000000004</v>
      </c>
      <c r="R38">
        <v>0.52629780000000004</v>
      </c>
      <c r="S38">
        <v>0.61032765425572266</v>
      </c>
      <c r="Z38">
        <v>42.301400000000001</v>
      </c>
      <c r="AA38">
        <v>0.25380839999999999</v>
      </c>
      <c r="AB38">
        <v>6.8452034203446324E-2</v>
      </c>
      <c r="AF38">
        <v>60.914099999999998</v>
      </c>
      <c r="AG38">
        <v>0.36548459999999999</v>
      </c>
      <c r="AH38">
        <v>0.20439752448486104</v>
      </c>
      <c r="AM38">
        <v>52.01061249</v>
      </c>
      <c r="AN38">
        <v>0.31206367493999998</v>
      </c>
      <c r="AO38">
        <v>0.12723249401891673</v>
      </c>
    </row>
    <row r="39" spans="3:41">
      <c r="C39">
        <v>39</v>
      </c>
      <c r="D39">
        <v>0.23400000000000001</v>
      </c>
      <c r="E39">
        <v>5.3643358080000009E-2</v>
      </c>
      <c r="J39">
        <v>80.63999939</v>
      </c>
      <c r="K39">
        <v>0.48383999633999997</v>
      </c>
      <c r="L39">
        <v>0.47421324873380605</v>
      </c>
      <c r="Q39">
        <v>60.914099999999998</v>
      </c>
      <c r="R39">
        <v>0.36548459999999999</v>
      </c>
      <c r="S39">
        <v>0.20439752448486104</v>
      </c>
      <c r="Z39">
        <v>42.301400000000001</v>
      </c>
      <c r="AA39">
        <v>0.25380839999999999</v>
      </c>
      <c r="AB39">
        <v>6.8452034203446324E-2</v>
      </c>
      <c r="AF39">
        <v>60.914099999999998</v>
      </c>
      <c r="AG39">
        <v>0.36548459999999999</v>
      </c>
      <c r="AH39">
        <v>0.20439752448486104</v>
      </c>
      <c r="AM39">
        <v>67.184638980000003</v>
      </c>
      <c r="AN39">
        <v>0.40310783388000004</v>
      </c>
      <c r="AO39">
        <v>0.27424082026913732</v>
      </c>
    </row>
    <row r="40" spans="3:41">
      <c r="C40">
        <v>68</v>
      </c>
      <c r="D40">
        <v>0.40799999999999997</v>
      </c>
      <c r="E40">
        <v>0.2843471462399999</v>
      </c>
      <c r="J40">
        <v>56</v>
      </c>
      <c r="K40">
        <v>0.33600000000000002</v>
      </c>
      <c r="L40">
        <v>0.15881306112000004</v>
      </c>
      <c r="Q40">
        <v>87.716300000000004</v>
      </c>
      <c r="R40">
        <v>0.52629780000000004</v>
      </c>
      <c r="S40">
        <v>0.61032765425572266</v>
      </c>
      <c r="Z40">
        <v>29.376000000000001</v>
      </c>
      <c r="AA40">
        <v>0.176256</v>
      </c>
      <c r="AB40">
        <v>2.2924512786194104E-2</v>
      </c>
      <c r="AF40">
        <v>60.914099999999998</v>
      </c>
      <c r="AG40">
        <v>0.36548459999999999</v>
      </c>
      <c r="AH40">
        <v>0.20439752448486104</v>
      </c>
      <c r="AM40">
        <v>15.28823757</v>
      </c>
      <c r="AN40">
        <v>9.1729425419999996E-2</v>
      </c>
      <c r="AO40">
        <v>3.2314274075576203E-3</v>
      </c>
    </row>
    <row r="41" spans="3:41">
      <c r="C41">
        <v>71</v>
      </c>
      <c r="D41">
        <v>0.42599999999999999</v>
      </c>
      <c r="E41">
        <v>0.32366607551999999</v>
      </c>
      <c r="J41">
        <v>43.007999419999997</v>
      </c>
      <c r="K41">
        <v>0.25804799651999999</v>
      </c>
      <c r="L41">
        <v>7.1939904900333723E-2</v>
      </c>
      <c r="Q41">
        <v>87.716300000000004</v>
      </c>
      <c r="R41">
        <v>0.52629780000000004</v>
      </c>
      <c r="S41">
        <v>0.61032765425572266</v>
      </c>
      <c r="Z41">
        <v>48.731299999999997</v>
      </c>
      <c r="AA41">
        <v>0.29238779999999998</v>
      </c>
      <c r="AB41">
        <v>0.10465166138766685</v>
      </c>
      <c r="AF41">
        <v>50.761699999999998</v>
      </c>
      <c r="AG41">
        <v>0.30457020000000001</v>
      </c>
      <c r="AH41">
        <v>0.11828525491590393</v>
      </c>
      <c r="AM41">
        <v>75.728576660000002</v>
      </c>
      <c r="AN41">
        <v>0.45437145996000006</v>
      </c>
      <c r="AO41">
        <v>0.39273672881500482</v>
      </c>
    </row>
    <row r="42" spans="3:41">
      <c r="C42">
        <v>78</v>
      </c>
      <c r="D42">
        <v>0.46800000000000003</v>
      </c>
      <c r="E42">
        <v>0.42914686464000007</v>
      </c>
      <c r="J42">
        <v>61.93151855</v>
      </c>
      <c r="K42">
        <v>0.3715891113</v>
      </c>
      <c r="L42">
        <v>0.21481139859655929</v>
      </c>
      <c r="Q42">
        <v>87.716300000000004</v>
      </c>
      <c r="R42">
        <v>0.52629780000000004</v>
      </c>
      <c r="S42">
        <v>0.61032765425572266</v>
      </c>
      <c r="Z42">
        <v>60.914099999999998</v>
      </c>
      <c r="AA42">
        <v>0.36548459999999999</v>
      </c>
      <c r="AB42">
        <v>0.20439752448486104</v>
      </c>
      <c r="AF42">
        <v>35.251199999999997</v>
      </c>
      <c r="AG42">
        <v>0.21150719999999998</v>
      </c>
      <c r="AH42">
        <v>3.9613558094543401E-2</v>
      </c>
      <c r="AM42">
        <v>83.980796810000001</v>
      </c>
      <c r="AN42">
        <v>0.50388478085999999</v>
      </c>
      <c r="AO42">
        <v>0.53562656544675002</v>
      </c>
    </row>
    <row r="43" spans="3:41">
      <c r="C43">
        <v>59</v>
      </c>
      <c r="D43">
        <v>0.35399999999999998</v>
      </c>
      <c r="E43">
        <v>0.18572833727999996</v>
      </c>
      <c r="J43">
        <v>44.799999239999998</v>
      </c>
      <c r="K43">
        <v>0.26879999543999999</v>
      </c>
      <c r="L43">
        <v>8.1312283155225443E-2</v>
      </c>
      <c r="Q43">
        <v>60.914099999999998</v>
      </c>
      <c r="R43">
        <v>0.36548459999999999</v>
      </c>
      <c r="S43">
        <v>0.20439752448486104</v>
      </c>
      <c r="Z43">
        <v>50.761699999999998</v>
      </c>
      <c r="AA43">
        <v>0.30457020000000001</v>
      </c>
      <c r="AB43">
        <v>0.11828525491590393</v>
      </c>
      <c r="AF43">
        <v>73.096900000000005</v>
      </c>
      <c r="AG43">
        <v>0.43858140000000001</v>
      </c>
      <c r="AH43">
        <v>0.35319863239434773</v>
      </c>
      <c r="AM43">
        <v>38.879997250000002</v>
      </c>
      <c r="AN43">
        <v>0.23327998350000001</v>
      </c>
      <c r="AO43">
        <v>5.3149699378562565E-2</v>
      </c>
    </row>
    <row r="44" spans="3:41">
      <c r="C44">
        <v>59</v>
      </c>
      <c r="D44">
        <v>0.35399999999999998</v>
      </c>
      <c r="E44">
        <v>0.18572833727999996</v>
      </c>
      <c r="J44">
        <v>47.563438419999997</v>
      </c>
      <c r="K44">
        <v>0.28538063051999996</v>
      </c>
      <c r="L44">
        <v>9.7306502769543127E-2</v>
      </c>
      <c r="Q44">
        <v>87.716300000000004</v>
      </c>
      <c r="R44">
        <v>0.52629780000000004</v>
      </c>
      <c r="S44">
        <v>0.61032765425572266</v>
      </c>
      <c r="Z44">
        <v>50.761699999999998</v>
      </c>
      <c r="AA44">
        <v>0.30457020000000001</v>
      </c>
      <c r="AB44">
        <v>0.11828525491590393</v>
      </c>
      <c r="AF44">
        <v>60.914099999999998</v>
      </c>
      <c r="AG44">
        <v>0.36548459999999999</v>
      </c>
      <c r="AH44">
        <v>0.20439752448486104</v>
      </c>
      <c r="AM44">
        <v>46.656002039999997</v>
      </c>
      <c r="AN44">
        <v>0.27993601223999998</v>
      </c>
      <c r="AO44">
        <v>9.1842712061650206E-2</v>
      </c>
    </row>
    <row r="45" spans="3:41">
      <c r="C45">
        <v>71</v>
      </c>
      <c r="D45">
        <v>0.42599999999999999</v>
      </c>
      <c r="E45">
        <v>0.32366607551999999</v>
      </c>
      <c r="J45">
        <v>67.199996949999999</v>
      </c>
      <c r="K45">
        <v>0.40319998169999999</v>
      </c>
      <c r="L45">
        <v>0.27442893224891718</v>
      </c>
      <c r="Q45">
        <v>73.096900000000005</v>
      </c>
      <c r="R45">
        <v>0.43858140000000001</v>
      </c>
      <c r="S45">
        <v>0.35319863239434773</v>
      </c>
      <c r="Z45">
        <v>50.761699999999998</v>
      </c>
      <c r="AA45">
        <v>0.30457020000000001</v>
      </c>
      <c r="AB45">
        <v>0.11828525491590393</v>
      </c>
      <c r="AF45">
        <v>60.914099999999998</v>
      </c>
      <c r="AG45">
        <v>0.36548459999999999</v>
      </c>
      <c r="AH45">
        <v>0.20439752448486104</v>
      </c>
      <c r="AM45">
        <v>34.708927150000001</v>
      </c>
      <c r="AN45">
        <v>0.20825356290000002</v>
      </c>
      <c r="AO45">
        <v>3.7813397967124594E-2</v>
      </c>
    </row>
    <row r="46" spans="3:41">
      <c r="C46">
        <v>68</v>
      </c>
      <c r="D46">
        <v>0.40799999999999997</v>
      </c>
      <c r="E46">
        <v>0.2843471462399999</v>
      </c>
      <c r="J46">
        <v>67.199996949999999</v>
      </c>
      <c r="K46">
        <v>0.40319998169999999</v>
      </c>
      <c r="L46">
        <v>0.27442893224891718</v>
      </c>
      <c r="Q46">
        <v>73.096900000000005</v>
      </c>
      <c r="R46">
        <v>0.43858140000000001</v>
      </c>
      <c r="S46">
        <v>0.35319863239434773</v>
      </c>
      <c r="Z46">
        <v>42.301400000000001</v>
      </c>
      <c r="AA46">
        <v>0.25380839999999999</v>
      </c>
      <c r="AB46">
        <v>6.8452034203446324E-2</v>
      </c>
      <c r="AF46">
        <v>48.731299999999997</v>
      </c>
      <c r="AG46">
        <v>0.29238779999999998</v>
      </c>
      <c r="AH46">
        <v>0.10465166138766685</v>
      </c>
    </row>
    <row r="47" spans="3:41">
      <c r="C47">
        <v>38</v>
      </c>
      <c r="D47">
        <v>0.22800000000000001</v>
      </c>
      <c r="E47">
        <v>4.9621847040000007E-2</v>
      </c>
      <c r="J47">
        <v>84</v>
      </c>
      <c r="K47">
        <v>0.504</v>
      </c>
      <c r="L47">
        <v>0.53599408128000003</v>
      </c>
      <c r="Q47">
        <v>87.716300000000004</v>
      </c>
      <c r="R47">
        <v>0.52629780000000004</v>
      </c>
      <c r="S47">
        <v>0.61032765425572266</v>
      </c>
      <c r="Z47">
        <v>50.761699999999998</v>
      </c>
      <c r="AA47">
        <v>0.30457020000000001</v>
      </c>
      <c r="AB47">
        <v>0.11828525491590393</v>
      </c>
      <c r="AF47">
        <v>73.096900000000005</v>
      </c>
      <c r="AG47">
        <v>0.43858140000000001</v>
      </c>
      <c r="AH47">
        <v>0.35319863239434773</v>
      </c>
    </row>
    <row r="48" spans="3:41">
      <c r="C48">
        <v>48</v>
      </c>
      <c r="D48">
        <v>0.28799999999999998</v>
      </c>
      <c r="E48">
        <v>0.10001055743999998</v>
      </c>
      <c r="J48">
        <v>67.199996949999999</v>
      </c>
      <c r="K48">
        <v>0.40319998169999999</v>
      </c>
      <c r="L48">
        <v>0.27442893224891718</v>
      </c>
      <c r="Q48">
        <v>87.716300000000004</v>
      </c>
      <c r="R48">
        <v>0.52629780000000004</v>
      </c>
      <c r="S48">
        <v>0.61032765425572266</v>
      </c>
      <c r="Z48">
        <v>60.914099999999998</v>
      </c>
      <c r="AA48">
        <v>0.36548459999999999</v>
      </c>
      <c r="AB48">
        <v>0.20439752448486104</v>
      </c>
      <c r="AF48">
        <v>42.301400000000001</v>
      </c>
      <c r="AG48">
        <v>0.25380839999999999</v>
      </c>
      <c r="AH48">
        <v>6.8452034203446324E-2</v>
      </c>
    </row>
    <row r="49" spans="3:34">
      <c r="C49">
        <v>40</v>
      </c>
      <c r="D49">
        <v>0.24</v>
      </c>
      <c r="E49">
        <v>5.7876479999999994E-2</v>
      </c>
      <c r="J49">
        <v>107.0176544</v>
      </c>
      <c r="K49">
        <v>0.64210592640000008</v>
      </c>
      <c r="L49">
        <v>1.1083793338929577</v>
      </c>
      <c r="Q49">
        <v>73.096900000000005</v>
      </c>
      <c r="R49">
        <v>0.43858140000000001</v>
      </c>
      <c r="S49">
        <v>0.35319863239434773</v>
      </c>
      <c r="Z49">
        <v>50.761699999999998</v>
      </c>
      <c r="AA49">
        <v>0.30457020000000001</v>
      </c>
      <c r="AB49">
        <v>0.11828525491590393</v>
      </c>
      <c r="AF49">
        <v>42.301400000000001</v>
      </c>
      <c r="AG49">
        <v>0.25380839999999999</v>
      </c>
      <c r="AH49">
        <v>6.8452034203446324E-2</v>
      </c>
    </row>
    <row r="50" spans="3:34">
      <c r="C50">
        <v>30</v>
      </c>
      <c r="D50">
        <v>0.18</v>
      </c>
      <c r="E50">
        <v>2.4416639999999996E-2</v>
      </c>
      <c r="J50">
        <v>70</v>
      </c>
      <c r="K50">
        <v>0.42</v>
      </c>
      <c r="L50">
        <v>0.31018175999999997</v>
      </c>
      <c r="Q50">
        <v>70.173000000000002</v>
      </c>
      <c r="R50">
        <v>0.42103800000000002</v>
      </c>
      <c r="S50">
        <v>0.31248722460690187</v>
      </c>
      <c r="Z50">
        <v>60.914099999999998</v>
      </c>
      <c r="AA50">
        <v>0.36548459999999999</v>
      </c>
      <c r="AB50">
        <v>0.20439752448486104</v>
      </c>
      <c r="AF50">
        <v>48.731299999999997</v>
      </c>
      <c r="AG50">
        <v>0.29238779999999998</v>
      </c>
      <c r="AH50">
        <v>0.10465166138766685</v>
      </c>
    </row>
    <row r="51" spans="3:34">
      <c r="C51">
        <v>41</v>
      </c>
      <c r="D51">
        <v>0.246</v>
      </c>
      <c r="E51">
        <v>6.2326638720000001E-2</v>
      </c>
      <c r="J51">
        <v>67.199996949999999</v>
      </c>
      <c r="K51">
        <v>0.40319998169999999</v>
      </c>
      <c r="L51">
        <v>0.27442893224891718</v>
      </c>
      <c r="Q51">
        <v>73.096900000000005</v>
      </c>
      <c r="R51">
        <v>0.43858140000000001</v>
      </c>
      <c r="S51">
        <v>0.35319863239434773</v>
      </c>
      <c r="Z51">
        <v>50.761699999999998</v>
      </c>
      <c r="AA51">
        <v>0.30457020000000001</v>
      </c>
      <c r="AB51">
        <v>0.11828525491590393</v>
      </c>
      <c r="AF51">
        <v>50.761699999999998</v>
      </c>
      <c r="AG51">
        <v>0.30457020000000001</v>
      </c>
      <c r="AH51">
        <v>0.11828525491590393</v>
      </c>
    </row>
    <row r="52" spans="3:34">
      <c r="J52">
        <v>70</v>
      </c>
      <c r="K52">
        <v>0.42</v>
      </c>
      <c r="L52">
        <v>0.31018175999999997</v>
      </c>
    </row>
    <row r="53" spans="3:34">
      <c r="J53">
        <v>70</v>
      </c>
      <c r="K53">
        <v>0.42</v>
      </c>
      <c r="L53">
        <v>0.31018175999999997</v>
      </c>
    </row>
    <row r="54" spans="3:34">
      <c r="J54">
        <v>80.63999939</v>
      </c>
      <c r="K54">
        <v>0.48383999633999997</v>
      </c>
      <c r="L54">
        <v>0.47421324873380605</v>
      </c>
    </row>
    <row r="55" spans="3:34">
      <c r="J55">
        <v>61.93151855</v>
      </c>
      <c r="K55">
        <v>0.3715891113</v>
      </c>
      <c r="L55">
        <v>0.21481139859655929</v>
      </c>
    </row>
    <row r="56" spans="3:34">
      <c r="J56">
        <v>52.601325989999999</v>
      </c>
      <c r="K56">
        <v>0.31560795594000002</v>
      </c>
      <c r="L56">
        <v>0.13161706808497814</v>
      </c>
    </row>
    <row r="57" spans="3:34">
      <c r="J57">
        <v>56</v>
      </c>
      <c r="K57">
        <v>0.33600000000000002</v>
      </c>
      <c r="L57">
        <v>0.15881306112000004</v>
      </c>
    </row>
    <row r="58" spans="3:34">
      <c r="J58">
        <v>67.199996949999999</v>
      </c>
      <c r="K58">
        <v>0.40319998169999999</v>
      </c>
      <c r="L58">
        <v>0.27442893224891718</v>
      </c>
    </row>
    <row r="59" spans="3:34">
      <c r="J59">
        <v>80.63999939</v>
      </c>
      <c r="K59">
        <v>0.48383999633999997</v>
      </c>
      <c r="L59">
        <v>0.47421324873380605</v>
      </c>
    </row>
    <row r="60" spans="3:34">
      <c r="J60">
        <v>77.41439819</v>
      </c>
      <c r="K60">
        <v>0.46448638914000001</v>
      </c>
      <c r="L60">
        <v>0.41955351292455167</v>
      </c>
    </row>
    <row r="61" spans="3:34">
      <c r="J61">
        <v>70</v>
      </c>
      <c r="K61">
        <v>0.42</v>
      </c>
      <c r="L61">
        <v>0.31018175999999997</v>
      </c>
    </row>
    <row r="62" spans="3:34">
      <c r="J62">
        <v>44.799999239999998</v>
      </c>
      <c r="K62">
        <v>0.26879999543999999</v>
      </c>
      <c r="L62">
        <v>8.1312283155225443E-2</v>
      </c>
    </row>
    <row r="63" spans="3:34">
      <c r="J63">
        <v>61.93151855</v>
      </c>
      <c r="K63">
        <v>0.3715891113</v>
      </c>
      <c r="L63">
        <v>0.21481139859655929</v>
      </c>
    </row>
    <row r="64" spans="3:34">
      <c r="J64">
        <v>74.317825319999997</v>
      </c>
      <c r="K64">
        <v>0.44590695191999996</v>
      </c>
      <c r="L64">
        <v>0.3711941426260626</v>
      </c>
    </row>
    <row r="65" spans="10:12">
      <c r="J65">
        <v>64.512001040000001</v>
      </c>
      <c r="K65">
        <v>0.38707200623999999</v>
      </c>
      <c r="L65">
        <v>0.24279720060403889</v>
      </c>
    </row>
    <row r="66" spans="10:12">
      <c r="J66">
        <v>53.759998320000001</v>
      </c>
      <c r="K66">
        <v>0.32255998992000001</v>
      </c>
      <c r="L66">
        <v>0.1405076192704742</v>
      </c>
    </row>
    <row r="67" spans="10:12">
      <c r="J67">
        <v>41.287681579999997</v>
      </c>
      <c r="K67">
        <v>0.24772608947999999</v>
      </c>
      <c r="L67">
        <v>6.3647833583978713E-2</v>
      </c>
    </row>
    <row r="68" spans="10:12">
      <c r="J68">
        <v>53.759998320000001</v>
      </c>
      <c r="K68">
        <v>0.32255998992000001</v>
      </c>
      <c r="L68">
        <v>0.1405076192704742</v>
      </c>
    </row>
    <row r="69" spans="10:12">
      <c r="J69">
        <v>77.41439819</v>
      </c>
      <c r="K69">
        <v>0.46448638914000001</v>
      </c>
      <c r="L69">
        <v>0.41955351292455167</v>
      </c>
    </row>
    <row r="70" spans="10:12">
      <c r="J70">
        <v>84</v>
      </c>
      <c r="K70">
        <v>0.504</v>
      </c>
      <c r="L70">
        <v>0.53599408128000003</v>
      </c>
    </row>
    <row r="71" spans="10:12">
      <c r="J71">
        <v>67.199996949999999</v>
      </c>
      <c r="K71">
        <v>0.40319998169999999</v>
      </c>
      <c r="L71">
        <v>0.27442893224891718</v>
      </c>
    </row>
    <row r="72" spans="10:12">
      <c r="J72">
        <v>43.007999419999997</v>
      </c>
      <c r="K72">
        <v>0.25804799651999999</v>
      </c>
      <c r="L72">
        <v>7.1939904900333723E-2</v>
      </c>
    </row>
    <row r="73" spans="10:12">
      <c r="J73">
        <v>64.512001040000001</v>
      </c>
      <c r="K73">
        <v>0.38707200623999999</v>
      </c>
      <c r="L73">
        <v>0.24279720060403889</v>
      </c>
    </row>
    <row r="74" spans="10:12">
      <c r="J74">
        <v>96.767997739999998</v>
      </c>
      <c r="K74">
        <v>0.58060798644</v>
      </c>
      <c r="L74">
        <v>0.81944045499427576</v>
      </c>
    </row>
    <row r="75" spans="10:12">
      <c r="J75">
        <v>51.609600069999999</v>
      </c>
      <c r="K75">
        <v>0.30965760042000001</v>
      </c>
      <c r="L75">
        <v>0.12431216120297445</v>
      </c>
    </row>
    <row r="76" spans="10:12">
      <c r="J76">
        <v>39.636173249999999</v>
      </c>
      <c r="K76">
        <v>0.23781703949999999</v>
      </c>
      <c r="L76">
        <v>5.6311525146913184E-2</v>
      </c>
    </row>
    <row r="77" spans="10:12">
      <c r="J77">
        <v>64.512001040000001</v>
      </c>
      <c r="K77">
        <v>0.38707200623999999</v>
      </c>
      <c r="L77">
        <v>0.24279720060403889</v>
      </c>
    </row>
    <row r="78" spans="10:12">
      <c r="J78">
        <v>64.512001040000001</v>
      </c>
      <c r="K78">
        <v>0.38707200623999999</v>
      </c>
      <c r="L78">
        <v>0.24279720060403889</v>
      </c>
    </row>
    <row r="79" spans="10:12">
      <c r="J79">
        <v>80.63999939</v>
      </c>
      <c r="K79">
        <v>0.48383999633999997</v>
      </c>
      <c r="L79">
        <v>0.47421324873380605</v>
      </c>
    </row>
    <row r="80" spans="10:12">
      <c r="J80">
        <v>57.076087950000002</v>
      </c>
      <c r="K80">
        <v>0.34245652770000001</v>
      </c>
      <c r="L80">
        <v>0.16814529958220892</v>
      </c>
    </row>
    <row r="81" spans="10:12">
      <c r="J81">
        <v>61.93151855</v>
      </c>
      <c r="K81">
        <v>0.3715891113</v>
      </c>
      <c r="L81">
        <v>0.21481139859655929</v>
      </c>
    </row>
    <row r="82" spans="10:12">
      <c r="J82">
        <v>85.614128109999996</v>
      </c>
      <c r="K82">
        <v>0.5136847686599999</v>
      </c>
      <c r="L82">
        <v>0.56749031022716134</v>
      </c>
    </row>
    <row r="83" spans="10:12">
      <c r="J83">
        <v>67.199996949999999</v>
      </c>
      <c r="K83">
        <v>0.40319998169999999</v>
      </c>
      <c r="L83">
        <v>0.27442893224891718</v>
      </c>
    </row>
    <row r="84" spans="10:12">
      <c r="J84">
        <v>84</v>
      </c>
      <c r="K84">
        <v>0.504</v>
      </c>
      <c r="L84">
        <v>0.53599408128000003</v>
      </c>
    </row>
    <row r="85" spans="10:12">
      <c r="J85">
        <v>77.41439819</v>
      </c>
      <c r="K85">
        <v>0.46448638914000001</v>
      </c>
      <c r="L85">
        <v>0.41955351292455167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4253E-95B3-8346-A593-35810618B3C1}">
  <dimension ref="A1:K5"/>
  <sheetViews>
    <sheetView zoomScale="134" workbookViewId="0">
      <selection activeCell="I5" sqref="I5"/>
    </sheetView>
  </sheetViews>
  <sheetFormatPr baseColWidth="10" defaultRowHeight="16"/>
  <sheetData>
    <row r="1" spans="1:11">
      <c r="A1" t="s">
        <v>129</v>
      </c>
      <c r="B1" t="s">
        <v>133</v>
      </c>
      <c r="F1" t="s">
        <v>136</v>
      </c>
      <c r="G1" t="s">
        <v>137</v>
      </c>
      <c r="I1" t="s">
        <v>141</v>
      </c>
      <c r="J1" t="s">
        <v>142</v>
      </c>
    </row>
    <row r="2" spans="1:11">
      <c r="A2" t="s">
        <v>101</v>
      </c>
      <c r="B2" t="s">
        <v>130</v>
      </c>
      <c r="C2" t="s">
        <v>131</v>
      </c>
      <c r="F2" t="s">
        <v>101</v>
      </c>
      <c r="G2" t="s">
        <v>138</v>
      </c>
      <c r="I2" t="s">
        <v>101</v>
      </c>
      <c r="J2" t="s">
        <v>143</v>
      </c>
      <c r="K2" t="s">
        <v>145</v>
      </c>
    </row>
    <row r="3" spans="1:11">
      <c r="A3" t="s">
        <v>105</v>
      </c>
      <c r="B3" t="s">
        <v>132</v>
      </c>
      <c r="C3" t="s">
        <v>134</v>
      </c>
      <c r="F3" t="s">
        <v>105</v>
      </c>
      <c r="G3" t="s">
        <v>139</v>
      </c>
      <c r="I3" t="s">
        <v>105</v>
      </c>
      <c r="J3" t="s">
        <v>144</v>
      </c>
      <c r="K3" t="s">
        <v>146</v>
      </c>
    </row>
    <row r="5" spans="1:11">
      <c r="A5" t="s">
        <v>135</v>
      </c>
      <c r="F5" t="s">
        <v>140</v>
      </c>
      <c r="I5" t="s">
        <v>147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810BF-397F-FA4F-BB7C-837E27045B9E}">
  <dimension ref="A1:S119"/>
  <sheetViews>
    <sheetView topLeftCell="A45" workbookViewId="0">
      <selection activeCell="P72" sqref="P72"/>
    </sheetView>
  </sheetViews>
  <sheetFormatPr baseColWidth="10" defaultRowHeight="16"/>
  <sheetData>
    <row r="1" spans="1:19">
      <c r="A1" t="s">
        <v>94</v>
      </c>
      <c r="G1" t="s">
        <v>39</v>
      </c>
      <c r="L1" t="s">
        <v>102</v>
      </c>
      <c r="Q1" t="s">
        <v>103</v>
      </c>
    </row>
    <row r="2" spans="1:19">
      <c r="A2" s="5" t="s">
        <v>61</v>
      </c>
      <c r="G2" s="5" t="s">
        <v>61</v>
      </c>
      <c r="L2" s="5" t="s">
        <v>117</v>
      </c>
      <c r="Q2" s="5" t="s">
        <v>117</v>
      </c>
    </row>
    <row r="3" spans="1:19">
      <c r="A3" t="s">
        <v>99</v>
      </c>
      <c r="B3" t="s">
        <v>95</v>
      </c>
      <c r="C3" t="s">
        <v>96</v>
      </c>
      <c r="G3" t="s">
        <v>99</v>
      </c>
      <c r="H3" t="s">
        <v>40</v>
      </c>
      <c r="I3" t="s">
        <v>41</v>
      </c>
      <c r="L3" t="s">
        <v>99</v>
      </c>
      <c r="M3" t="s">
        <v>40</v>
      </c>
      <c r="N3" t="s">
        <v>41</v>
      </c>
      <c r="Q3" t="s">
        <v>99</v>
      </c>
      <c r="R3" t="s">
        <v>40</v>
      </c>
      <c r="S3" t="s">
        <v>41</v>
      </c>
    </row>
    <row r="4" spans="1:19">
      <c r="A4" t="s">
        <v>73</v>
      </c>
      <c r="B4">
        <v>0.54814680000000005</v>
      </c>
      <c r="C4">
        <v>0</v>
      </c>
      <c r="G4" t="s">
        <v>42</v>
      </c>
      <c r="H4">
        <v>1.0687565999999999</v>
      </c>
      <c r="I4">
        <v>0</v>
      </c>
      <c r="L4">
        <v>1</v>
      </c>
      <c r="M4">
        <v>0.36150977142857144</v>
      </c>
      <c r="N4">
        <v>0.30784052184271277</v>
      </c>
      <c r="Q4">
        <v>1</v>
      </c>
      <c r="R4">
        <v>0.64280112</v>
      </c>
      <c r="S4">
        <v>0.65955984890665076</v>
      </c>
    </row>
    <row r="5" spans="1:19">
      <c r="A5" t="s">
        <v>74</v>
      </c>
      <c r="B5">
        <v>1.231131</v>
      </c>
      <c r="C5">
        <v>0.13082129744050328</v>
      </c>
      <c r="G5" t="s">
        <v>43</v>
      </c>
      <c r="H5">
        <v>1.5333167999999999</v>
      </c>
      <c r="I5">
        <v>6.8559050474161068E-2</v>
      </c>
      <c r="L5">
        <f>L4+1</f>
        <v>2</v>
      </c>
      <c r="M5">
        <v>0.34821565714285713</v>
      </c>
      <c r="N5">
        <v>0.15657612769670751</v>
      </c>
      <c r="Q5">
        <f>Q4+1</f>
        <v>2</v>
      </c>
      <c r="R5">
        <v>0.48320688000000001</v>
      </c>
      <c r="S5">
        <v>0.70139415798815663</v>
      </c>
    </row>
    <row r="6" spans="1:19">
      <c r="A6" t="s">
        <v>75</v>
      </c>
      <c r="B6">
        <v>0.45037800000000006</v>
      </c>
      <c r="C6">
        <v>0</v>
      </c>
      <c r="G6" t="s">
        <v>44</v>
      </c>
      <c r="H6">
        <v>0.87939287999999993</v>
      </c>
      <c r="I6">
        <v>1.3656168810533487E-2</v>
      </c>
      <c r="L6">
        <f t="shared" ref="L6:L23" si="0">L5+1</f>
        <v>3</v>
      </c>
      <c r="M6">
        <v>0.44849948571428566</v>
      </c>
      <c r="N6">
        <v>7.2013753382296652E-2</v>
      </c>
      <c r="Q6">
        <f t="shared" ref="Q6:Q23" si="1">Q5+1</f>
        <v>3</v>
      </c>
      <c r="R6">
        <v>0.43852848</v>
      </c>
      <c r="S6">
        <v>0.10421534578800722</v>
      </c>
    </row>
    <row r="7" spans="1:19">
      <c r="A7" t="s">
        <v>76</v>
      </c>
      <c r="B7">
        <v>0.76511999999999991</v>
      </c>
      <c r="C7">
        <v>0</v>
      </c>
      <c r="G7" t="s">
        <v>45</v>
      </c>
      <c r="H7">
        <v>0.99982179999999998</v>
      </c>
      <c r="I7">
        <v>0</v>
      </c>
      <c r="L7">
        <f t="shared" si="0"/>
        <v>4</v>
      </c>
      <c r="M7">
        <v>1.1683665600000002</v>
      </c>
      <c r="N7">
        <v>0.64587113601357393</v>
      </c>
      <c r="Q7">
        <f t="shared" si="1"/>
        <v>4</v>
      </c>
      <c r="R7">
        <v>0.25248068571428572</v>
      </c>
      <c r="S7">
        <v>0.39637021691965207</v>
      </c>
    </row>
    <row r="8" spans="1:19">
      <c r="A8" t="s">
        <v>77</v>
      </c>
      <c r="B8">
        <v>0.96479999999999999</v>
      </c>
      <c r="C8">
        <v>0</v>
      </c>
      <c r="G8" t="s">
        <v>46</v>
      </c>
      <c r="H8">
        <v>0.33879819999999999</v>
      </c>
      <c r="I8">
        <v>0</v>
      </c>
      <c r="L8">
        <f t="shared" si="0"/>
        <v>5</v>
      </c>
      <c r="M8">
        <v>0.27013474285714284</v>
      </c>
      <c r="N8">
        <v>0.31013043299180004</v>
      </c>
      <c r="Q8">
        <f t="shared" si="1"/>
        <v>5</v>
      </c>
      <c r="R8">
        <v>0.67105902857142852</v>
      </c>
      <c r="S8">
        <v>1.029317761834518</v>
      </c>
    </row>
    <row r="9" spans="1:19">
      <c r="A9" t="s">
        <v>78</v>
      </c>
      <c r="B9">
        <v>0.55109760000000008</v>
      </c>
      <c r="C9">
        <v>0</v>
      </c>
      <c r="G9" t="s">
        <v>47</v>
      </c>
      <c r="H9">
        <v>0.89669399999999988</v>
      </c>
      <c r="I9">
        <v>0</v>
      </c>
      <c r="L9">
        <f t="shared" si="0"/>
        <v>6</v>
      </c>
      <c r="M9">
        <v>0.32422334999999997</v>
      </c>
      <c r="N9">
        <v>0.21649371123954969</v>
      </c>
      <c r="Q9">
        <f t="shared" si="1"/>
        <v>6</v>
      </c>
      <c r="R9">
        <v>0.55161540000000009</v>
      </c>
      <c r="S9">
        <v>1.1689647724400904</v>
      </c>
    </row>
    <row r="10" spans="1:19">
      <c r="A10" t="s">
        <v>79</v>
      </c>
      <c r="B10">
        <v>0.44330920000000001</v>
      </c>
      <c r="C10">
        <v>0</v>
      </c>
      <c r="G10" t="s">
        <v>48</v>
      </c>
      <c r="H10">
        <v>0.83820840000000008</v>
      </c>
      <c r="I10">
        <v>0</v>
      </c>
      <c r="L10">
        <f t="shared" si="0"/>
        <v>7</v>
      </c>
      <c r="M10">
        <v>0.28588200000000002</v>
      </c>
      <c r="N10">
        <v>0.48928098725119173</v>
      </c>
      <c r="Q10">
        <f t="shared" si="1"/>
        <v>7</v>
      </c>
      <c r="R10">
        <v>0.81176108571428574</v>
      </c>
      <c r="S10">
        <v>0.75929215593628363</v>
      </c>
    </row>
    <row r="11" spans="1:19">
      <c r="A11" t="s">
        <v>80</v>
      </c>
      <c r="B11">
        <v>0.40501740000000008</v>
      </c>
      <c r="C11">
        <v>0</v>
      </c>
      <c r="G11" t="s">
        <v>49</v>
      </c>
      <c r="H11">
        <v>0.86463120000000016</v>
      </c>
      <c r="I11">
        <v>0</v>
      </c>
      <c r="L11">
        <f t="shared" si="0"/>
        <v>8</v>
      </c>
      <c r="M11">
        <v>0.65414399999999995</v>
      </c>
      <c r="N11">
        <v>6.1011053918010275E-2</v>
      </c>
      <c r="Q11">
        <f t="shared" si="1"/>
        <v>8</v>
      </c>
      <c r="R11">
        <v>0.53909400000000007</v>
      </c>
      <c r="S11">
        <v>8.9012158280058207E-2</v>
      </c>
    </row>
    <row r="12" spans="1:19">
      <c r="A12" t="s">
        <v>81</v>
      </c>
      <c r="B12">
        <v>0.85686420000000008</v>
      </c>
      <c r="C12">
        <v>0</v>
      </c>
      <c r="G12" t="s">
        <v>50</v>
      </c>
      <c r="H12">
        <v>0.52246337142857147</v>
      </c>
      <c r="I12">
        <v>0</v>
      </c>
      <c r="L12">
        <f t="shared" si="0"/>
        <v>9</v>
      </c>
      <c r="M12">
        <v>0.86628840000000018</v>
      </c>
      <c r="N12">
        <v>0.41306262994375231</v>
      </c>
      <c r="Q12">
        <f t="shared" si="1"/>
        <v>9</v>
      </c>
      <c r="R12">
        <v>0.28300200000000003</v>
      </c>
      <c r="S12">
        <v>0.43120094512347767</v>
      </c>
    </row>
    <row r="13" spans="1:19">
      <c r="A13" t="s">
        <v>82</v>
      </c>
      <c r="B13">
        <v>1.096962</v>
      </c>
      <c r="C13">
        <v>0</v>
      </c>
      <c r="G13" t="s">
        <v>51</v>
      </c>
      <c r="H13">
        <v>0.52941822857142851</v>
      </c>
      <c r="I13">
        <v>0</v>
      </c>
      <c r="L13">
        <f t="shared" si="0"/>
        <v>10</v>
      </c>
      <c r="M13">
        <v>0.49060959999999998</v>
      </c>
      <c r="N13">
        <v>0.31945871384198798</v>
      </c>
      <c r="Q13">
        <f t="shared" si="1"/>
        <v>10</v>
      </c>
      <c r="R13">
        <v>0.37786180000000003</v>
      </c>
      <c r="S13">
        <v>0.95516952620982221</v>
      </c>
    </row>
    <row r="14" spans="1:19">
      <c r="A14" t="s">
        <v>83</v>
      </c>
      <c r="B14">
        <v>0.2460232</v>
      </c>
      <c r="C14">
        <v>0</v>
      </c>
      <c r="G14" t="s">
        <v>52</v>
      </c>
      <c r="H14">
        <v>0.45614559999999998</v>
      </c>
      <c r="I14">
        <v>0</v>
      </c>
      <c r="L14">
        <f t="shared" si="0"/>
        <v>11</v>
      </c>
      <c r="M14">
        <v>0.64862340000000007</v>
      </c>
      <c r="N14">
        <v>0</v>
      </c>
      <c r="Q14">
        <f t="shared" si="1"/>
        <v>11</v>
      </c>
      <c r="R14">
        <v>0.76918599999999993</v>
      </c>
      <c r="S14">
        <v>1.169153992074849</v>
      </c>
    </row>
    <row r="15" spans="1:19">
      <c r="A15" t="s">
        <v>84</v>
      </c>
      <c r="B15">
        <v>0.96998480000000009</v>
      </c>
      <c r="C15">
        <v>0</v>
      </c>
      <c r="G15" t="s">
        <v>53</v>
      </c>
      <c r="H15">
        <v>2.1642000000000001</v>
      </c>
      <c r="I15">
        <v>0</v>
      </c>
      <c r="L15">
        <f t="shared" si="0"/>
        <v>12</v>
      </c>
      <c r="M15">
        <v>0.66734537142857142</v>
      </c>
      <c r="N15">
        <v>0.79234285194554632</v>
      </c>
      <c r="Q15">
        <f t="shared" si="1"/>
        <v>12</v>
      </c>
      <c r="R15">
        <v>0.29715900000000001</v>
      </c>
      <c r="S15">
        <v>0.62115844499203032</v>
      </c>
    </row>
    <row r="16" spans="1:19">
      <c r="A16" t="s">
        <v>85</v>
      </c>
      <c r="B16">
        <v>0.52801739999999997</v>
      </c>
      <c r="C16">
        <v>0</v>
      </c>
      <c r="G16" t="s">
        <v>54</v>
      </c>
      <c r="H16">
        <v>0.98525300000000005</v>
      </c>
      <c r="I16">
        <v>0</v>
      </c>
      <c r="L16">
        <f t="shared" si="0"/>
        <v>13</v>
      </c>
      <c r="M16">
        <v>0.45150479999999993</v>
      </c>
      <c r="N16">
        <v>0.6128119283771063</v>
      </c>
      <c r="Q16">
        <f t="shared" si="1"/>
        <v>13</v>
      </c>
      <c r="R16">
        <v>0.36468565714285717</v>
      </c>
      <c r="S16">
        <v>1.0089564333114374</v>
      </c>
    </row>
    <row r="17" spans="1:19">
      <c r="A17" t="s">
        <v>86</v>
      </c>
      <c r="B17">
        <v>0.50709504000000005</v>
      </c>
      <c r="C17">
        <v>0</v>
      </c>
      <c r="G17" t="s">
        <v>55</v>
      </c>
      <c r="H17">
        <v>2.127399</v>
      </c>
      <c r="I17">
        <v>7.8632880614396189E-2</v>
      </c>
      <c r="L17">
        <f t="shared" si="0"/>
        <v>14</v>
      </c>
      <c r="M17">
        <v>0.47154659999999993</v>
      </c>
      <c r="N17">
        <v>0</v>
      </c>
      <c r="Q17">
        <f t="shared" si="1"/>
        <v>14</v>
      </c>
      <c r="R17">
        <v>0.58821528000000001</v>
      </c>
      <c r="S17">
        <v>0.33378342025168406</v>
      </c>
    </row>
    <row r="18" spans="1:19">
      <c r="A18" t="s">
        <v>87</v>
      </c>
      <c r="B18">
        <v>0.77016920000000011</v>
      </c>
      <c r="C18">
        <v>0</v>
      </c>
      <c r="G18" t="s">
        <v>56</v>
      </c>
      <c r="H18">
        <v>0.62786279999999994</v>
      </c>
      <c r="I18">
        <v>0</v>
      </c>
      <c r="L18">
        <f t="shared" si="0"/>
        <v>15</v>
      </c>
      <c r="M18">
        <v>0.51468819999999993</v>
      </c>
      <c r="N18">
        <v>0.4849682423464447</v>
      </c>
      <c r="Q18">
        <f t="shared" si="1"/>
        <v>15</v>
      </c>
      <c r="R18">
        <v>0.28721400000000002</v>
      </c>
      <c r="S18">
        <v>0.35468352248288754</v>
      </c>
    </row>
    <row r="19" spans="1:19">
      <c r="A19" t="s">
        <v>88</v>
      </c>
      <c r="B19">
        <v>0.19822000000000004</v>
      </c>
      <c r="C19">
        <v>0</v>
      </c>
      <c r="G19" t="s">
        <v>57</v>
      </c>
      <c r="H19">
        <v>0.54621398399999999</v>
      </c>
      <c r="I19">
        <v>0</v>
      </c>
      <c r="L19">
        <f t="shared" si="0"/>
        <v>16</v>
      </c>
      <c r="M19">
        <v>0.43434342857142855</v>
      </c>
      <c r="N19">
        <v>8.5441129397786586E-2</v>
      </c>
      <c r="Q19">
        <f t="shared" si="1"/>
        <v>16</v>
      </c>
      <c r="R19">
        <v>0.39986931428571426</v>
      </c>
      <c r="S19">
        <v>0.59279082766919744</v>
      </c>
    </row>
    <row r="20" spans="1:19">
      <c r="A20" t="s">
        <v>89</v>
      </c>
      <c r="B20">
        <v>0.91356648000000007</v>
      </c>
      <c r="C20">
        <v>0</v>
      </c>
      <c r="G20" t="s">
        <v>58</v>
      </c>
      <c r="H20">
        <v>0.48577003999999996</v>
      </c>
      <c r="I20">
        <v>0.10766807187787443</v>
      </c>
      <c r="L20">
        <f t="shared" si="0"/>
        <v>17</v>
      </c>
      <c r="M20">
        <v>0.35859559999999996</v>
      </c>
      <c r="N20">
        <v>0.1901337785692552</v>
      </c>
      <c r="Q20">
        <f t="shared" si="1"/>
        <v>17</v>
      </c>
      <c r="R20">
        <v>0.41128782857142854</v>
      </c>
      <c r="S20">
        <v>1.1356225762162351</v>
      </c>
    </row>
    <row r="21" spans="1:19">
      <c r="A21" t="s">
        <v>90</v>
      </c>
      <c r="B21">
        <v>0.77881109999999998</v>
      </c>
      <c r="C21">
        <v>0</v>
      </c>
      <c r="G21" t="s">
        <v>59</v>
      </c>
      <c r="H21">
        <v>0.36235542857142855</v>
      </c>
      <c r="I21">
        <v>7.1305009406792311E-2</v>
      </c>
      <c r="L21">
        <f t="shared" si="0"/>
        <v>18</v>
      </c>
      <c r="M21">
        <v>0.48033524999999994</v>
      </c>
      <c r="N21">
        <v>0.20302234655774756</v>
      </c>
      <c r="Q21">
        <f t="shared" si="1"/>
        <v>18</v>
      </c>
      <c r="R21">
        <v>0.45951639999999999</v>
      </c>
      <c r="S21">
        <v>0.93791382771792786</v>
      </c>
    </row>
    <row r="22" spans="1:19">
      <c r="A22" t="s">
        <v>91</v>
      </c>
      <c r="B22">
        <v>0.65433792000000002</v>
      </c>
      <c r="C22">
        <v>0</v>
      </c>
      <c r="G22" t="s">
        <v>60</v>
      </c>
      <c r="H22">
        <v>0.40230634285714284</v>
      </c>
      <c r="I22">
        <v>0</v>
      </c>
      <c r="L22">
        <f t="shared" si="0"/>
        <v>19</v>
      </c>
      <c r="M22">
        <v>0.24132668571428573</v>
      </c>
      <c r="N22">
        <v>0.25310785028473476</v>
      </c>
      <c r="Q22">
        <f t="shared" si="1"/>
        <v>19</v>
      </c>
      <c r="R22">
        <v>0.3694688571428571</v>
      </c>
      <c r="S22">
        <v>0.55877850699211973</v>
      </c>
    </row>
    <row r="23" spans="1:19">
      <c r="A23" t="s">
        <v>92</v>
      </c>
      <c r="B23">
        <v>0.91611167999999998</v>
      </c>
      <c r="C23">
        <v>0</v>
      </c>
      <c r="L23">
        <f t="shared" si="0"/>
        <v>20</v>
      </c>
      <c r="M23">
        <v>0.63198279999999996</v>
      </c>
      <c r="N23">
        <v>0.55101207396786878</v>
      </c>
      <c r="Q23">
        <f t="shared" si="1"/>
        <v>20</v>
      </c>
      <c r="R23">
        <v>0.83800056000000001</v>
      </c>
      <c r="S23">
        <v>0</v>
      </c>
    </row>
    <row r="25" spans="1:19">
      <c r="A25" s="5" t="s">
        <v>101</v>
      </c>
      <c r="G25" s="5" t="s">
        <v>101</v>
      </c>
      <c r="L25" s="5" t="s">
        <v>118</v>
      </c>
      <c r="Q25" s="5" t="s">
        <v>118</v>
      </c>
    </row>
    <row r="26" spans="1:19">
      <c r="A26" t="s">
        <v>99</v>
      </c>
      <c r="B26" t="s">
        <v>95</v>
      </c>
      <c r="C26" t="s">
        <v>96</v>
      </c>
      <c r="G26" t="s">
        <v>99</v>
      </c>
      <c r="H26" t="s">
        <v>40</v>
      </c>
      <c r="I26" t="s">
        <v>96</v>
      </c>
      <c r="L26" t="s">
        <v>99</v>
      </c>
      <c r="M26" t="s">
        <v>40</v>
      </c>
      <c r="N26" t="s">
        <v>41</v>
      </c>
      <c r="Q26" t="s">
        <v>99</v>
      </c>
      <c r="R26" t="s">
        <v>40</v>
      </c>
      <c r="S26" t="s">
        <v>41</v>
      </c>
    </row>
    <row r="27" spans="1:19">
      <c r="A27">
        <v>1</v>
      </c>
      <c r="B27">
        <v>0.34736160000000005</v>
      </c>
      <c r="C27">
        <v>0.96147579342228451</v>
      </c>
      <c r="G27">
        <v>1</v>
      </c>
      <c r="H27">
        <v>0.21275116000000002</v>
      </c>
      <c r="I27">
        <v>0.30795037984858842</v>
      </c>
      <c r="L27">
        <v>2</v>
      </c>
      <c r="M27">
        <v>0.58185600000000004</v>
      </c>
      <c r="N27">
        <v>0.70935943235911814</v>
      </c>
      <c r="Q27">
        <v>1</v>
      </c>
      <c r="R27">
        <v>1.07868864</v>
      </c>
      <c r="S27">
        <v>0.58531298637100093</v>
      </c>
    </row>
    <row r="28" spans="1:19">
      <c r="A28">
        <v>2</v>
      </c>
      <c r="B28">
        <v>0.95996640000000022</v>
      </c>
      <c r="C28">
        <v>0.99640023121855859</v>
      </c>
      <c r="G28">
        <f>G27+1</f>
        <v>2</v>
      </c>
      <c r="H28">
        <v>0.49426410000000004</v>
      </c>
      <c r="I28">
        <v>0.47450923732175571</v>
      </c>
      <c r="L28">
        <f>L27+1</f>
        <v>3</v>
      </c>
      <c r="M28">
        <v>1.3544369999999999</v>
      </c>
      <c r="N28">
        <v>4.0013026194098229</v>
      </c>
      <c r="Q28">
        <v>2</v>
      </c>
      <c r="R28">
        <v>0.65809709999999999</v>
      </c>
      <c r="S28">
        <v>2.4888101211265132</v>
      </c>
    </row>
    <row r="29" spans="1:19">
      <c r="A29">
        <v>3</v>
      </c>
      <c r="B29">
        <v>0.36216870000000001</v>
      </c>
      <c r="C29">
        <v>0.47950318899128125</v>
      </c>
      <c r="G29">
        <f t="shared" ref="G29:G46" si="2">G28+1</f>
        <v>3</v>
      </c>
      <c r="H29">
        <v>0.97710870000000005</v>
      </c>
      <c r="I29">
        <v>0.30198164915449638</v>
      </c>
      <c r="L29">
        <f t="shared" ref="L29:L45" si="3">L28+1</f>
        <v>4</v>
      </c>
      <c r="M29">
        <v>1.1295708</v>
      </c>
      <c r="N29">
        <v>4.3538576158876294</v>
      </c>
      <c r="Q29">
        <v>3</v>
      </c>
      <c r="R29">
        <v>0.59529509999999997</v>
      </c>
      <c r="S29">
        <v>2.4911642143860795</v>
      </c>
    </row>
    <row r="30" spans="1:19">
      <c r="A30">
        <v>4</v>
      </c>
      <c r="B30">
        <v>0.61911699999999992</v>
      </c>
      <c r="C30">
        <v>0.66229319960293076</v>
      </c>
      <c r="G30">
        <f t="shared" si="2"/>
        <v>4</v>
      </c>
      <c r="H30">
        <v>0.50760759999999994</v>
      </c>
      <c r="I30">
        <v>0.28839582497657829</v>
      </c>
      <c r="L30">
        <f t="shared" si="3"/>
        <v>5</v>
      </c>
      <c r="M30">
        <v>0.61720463999999997</v>
      </c>
      <c r="N30">
        <v>2.0351356461745427</v>
      </c>
      <c r="Q30">
        <v>4</v>
      </c>
      <c r="R30">
        <v>0.54934008000000001</v>
      </c>
      <c r="S30">
        <v>2.4475836830900075</v>
      </c>
    </row>
    <row r="31" spans="1:19">
      <c r="A31">
        <v>5</v>
      </c>
      <c r="B31">
        <v>0.43571496000000004</v>
      </c>
      <c r="C31">
        <v>1.1928810143592934</v>
      </c>
      <c r="G31">
        <f t="shared" si="2"/>
        <v>5</v>
      </c>
      <c r="H31">
        <v>0.47286040000000007</v>
      </c>
      <c r="I31">
        <v>0.46521189761518911</v>
      </c>
      <c r="L31">
        <f t="shared" si="3"/>
        <v>6</v>
      </c>
      <c r="M31">
        <v>1.19349744</v>
      </c>
      <c r="N31">
        <v>1.9235825113325242</v>
      </c>
      <c r="Q31">
        <v>5</v>
      </c>
      <c r="R31">
        <v>0.62396669999999999</v>
      </c>
      <c r="S31">
        <v>1.4474200439484601</v>
      </c>
    </row>
    <row r="32" spans="1:19">
      <c r="A32">
        <v>6</v>
      </c>
      <c r="B32">
        <v>0.86114639999999998</v>
      </c>
      <c r="C32">
        <v>1.3551032335976685</v>
      </c>
      <c r="G32">
        <f t="shared" si="2"/>
        <v>6</v>
      </c>
      <c r="H32">
        <v>0.55920360000000002</v>
      </c>
      <c r="I32">
        <v>1.0488629541123129</v>
      </c>
      <c r="L32">
        <f t="shared" si="3"/>
        <v>7</v>
      </c>
      <c r="M32">
        <v>0.50674152000000006</v>
      </c>
      <c r="N32">
        <v>1.8970931877616279</v>
      </c>
      <c r="Q32">
        <v>6</v>
      </c>
      <c r="R32">
        <v>0.68807736000000008</v>
      </c>
      <c r="S32">
        <v>2.1500827876117148</v>
      </c>
    </row>
    <row r="33" spans="1:19">
      <c r="A33">
        <v>7</v>
      </c>
      <c r="B33">
        <v>0.51706584</v>
      </c>
      <c r="C33">
        <v>1.2021693558303435</v>
      </c>
      <c r="G33">
        <f t="shared" si="2"/>
        <v>7</v>
      </c>
      <c r="H33">
        <v>1.0277308000000003</v>
      </c>
      <c r="I33">
        <v>1.0127974358013367</v>
      </c>
      <c r="L33">
        <f t="shared" si="3"/>
        <v>8</v>
      </c>
      <c r="M33">
        <v>0.38286048</v>
      </c>
      <c r="N33">
        <v>1.2106127459681517</v>
      </c>
      <c r="Q33">
        <v>7</v>
      </c>
      <c r="R33">
        <v>0.49271760000000003</v>
      </c>
      <c r="S33">
        <v>1.6011182098790018</v>
      </c>
    </row>
    <row r="34" spans="1:19">
      <c r="A34">
        <v>8</v>
      </c>
      <c r="B34">
        <v>0.35250520000000002</v>
      </c>
      <c r="C34">
        <v>0.92361765980713473</v>
      </c>
      <c r="G34">
        <f t="shared" si="2"/>
        <v>8</v>
      </c>
      <c r="H34">
        <v>0.46294720000000006</v>
      </c>
      <c r="I34">
        <v>1.0758822228015552</v>
      </c>
      <c r="L34">
        <f t="shared" si="3"/>
        <v>9</v>
      </c>
      <c r="M34">
        <v>1.27740432</v>
      </c>
      <c r="N34">
        <v>2.6160780677388069</v>
      </c>
      <c r="Q34">
        <v>8</v>
      </c>
      <c r="R34">
        <v>0.49885697142857138</v>
      </c>
      <c r="S34">
        <v>2.4912738671857966</v>
      </c>
    </row>
    <row r="35" spans="1:19">
      <c r="A35">
        <v>9</v>
      </c>
      <c r="B35">
        <v>0.74115090000000006</v>
      </c>
      <c r="C35">
        <v>0.9923711945280308</v>
      </c>
      <c r="G35">
        <f t="shared" si="2"/>
        <v>9</v>
      </c>
      <c r="H35">
        <v>0.32905500000000004</v>
      </c>
      <c r="I35">
        <v>1.3019469812079638</v>
      </c>
      <c r="L35">
        <f t="shared" si="3"/>
        <v>10</v>
      </c>
      <c r="M35">
        <v>0.32425799999999999</v>
      </c>
      <c r="N35">
        <v>2.2274469666255357</v>
      </c>
      <c r="Q35">
        <v>9</v>
      </c>
      <c r="R35">
        <v>0.73170263999999996</v>
      </c>
      <c r="S35">
        <v>1.8402249272181981</v>
      </c>
    </row>
    <row r="36" spans="1:19">
      <c r="A36">
        <v>10</v>
      </c>
      <c r="B36">
        <v>0.33253770000000005</v>
      </c>
      <c r="C36">
        <v>0.51110068857955238</v>
      </c>
      <c r="G36">
        <f t="shared" si="2"/>
        <v>10</v>
      </c>
      <c r="H36">
        <v>0.32149040000000001</v>
      </c>
      <c r="I36">
        <v>0.98875308549110053</v>
      </c>
      <c r="L36">
        <f t="shared" si="3"/>
        <v>11</v>
      </c>
      <c r="M36">
        <v>0.53144424000000001</v>
      </c>
      <c r="N36">
        <v>1.6607453735078406</v>
      </c>
      <c r="Q36">
        <v>10</v>
      </c>
      <c r="R36">
        <v>0.63105617142857129</v>
      </c>
      <c r="S36">
        <v>2.8847405779665953</v>
      </c>
    </row>
    <row r="37" spans="1:19">
      <c r="A37">
        <v>11</v>
      </c>
      <c r="B37">
        <v>0.37727910000000003</v>
      </c>
      <c r="C37">
        <v>1.1224586568073116</v>
      </c>
      <c r="G37">
        <f t="shared" si="2"/>
        <v>11</v>
      </c>
      <c r="H37">
        <v>0.44617800000000002</v>
      </c>
      <c r="I37">
        <v>0.80041713582354912</v>
      </c>
      <c r="L37">
        <f t="shared" si="3"/>
        <v>12</v>
      </c>
      <c r="M37">
        <v>0.43052485714285715</v>
      </c>
      <c r="N37">
        <v>2.8704170848183304</v>
      </c>
      <c r="Q37">
        <v>11</v>
      </c>
      <c r="R37">
        <v>0.54527339999999991</v>
      </c>
      <c r="S37">
        <v>4.6668152475060882</v>
      </c>
    </row>
    <row r="38" spans="1:19">
      <c r="A38">
        <v>12</v>
      </c>
      <c r="B38">
        <v>1.1689047000000001</v>
      </c>
      <c r="C38">
        <v>1.6348990376017454</v>
      </c>
      <c r="G38">
        <f t="shared" si="2"/>
        <v>12</v>
      </c>
      <c r="H38">
        <v>0.42744359999999998</v>
      </c>
      <c r="I38">
        <v>0.54489642503346614</v>
      </c>
      <c r="L38">
        <f t="shared" si="3"/>
        <v>13</v>
      </c>
      <c r="M38">
        <v>0.61246619999999996</v>
      </c>
      <c r="N38">
        <v>2.3333306743749156</v>
      </c>
      <c r="Q38">
        <v>12</v>
      </c>
      <c r="R38">
        <v>0.84881232000000006</v>
      </c>
      <c r="S38">
        <v>1.246285849564992</v>
      </c>
    </row>
    <row r="39" spans="1:19">
      <c r="A39">
        <v>13</v>
      </c>
      <c r="B39">
        <v>0.44263620000000004</v>
      </c>
      <c r="C39">
        <v>0.89953433427709661</v>
      </c>
      <c r="G39">
        <f t="shared" si="2"/>
        <v>13</v>
      </c>
      <c r="H39">
        <v>0.68464320000000001</v>
      </c>
      <c r="I39">
        <v>1.256935967118531</v>
      </c>
      <c r="L39">
        <f t="shared" si="3"/>
        <v>14</v>
      </c>
      <c r="M39">
        <v>0.55824671999999986</v>
      </c>
      <c r="N39">
        <v>2.8986130104792065</v>
      </c>
      <c r="Q39">
        <v>13</v>
      </c>
      <c r="R39">
        <v>0.60687840000000004</v>
      </c>
      <c r="S39">
        <v>1.630633268033884</v>
      </c>
    </row>
    <row r="40" spans="1:19">
      <c r="A40">
        <v>14</v>
      </c>
      <c r="B40">
        <v>0.37369776000000005</v>
      </c>
      <c r="C40">
        <v>0.19054704740095871</v>
      </c>
      <c r="G40">
        <f t="shared" si="2"/>
        <v>14</v>
      </c>
      <c r="H40">
        <v>1.1769192000000002</v>
      </c>
      <c r="I40">
        <v>1.0029948047221031</v>
      </c>
      <c r="L40">
        <f t="shared" si="3"/>
        <v>15</v>
      </c>
      <c r="M40">
        <v>1.0469736000000001</v>
      </c>
      <c r="N40">
        <v>1.404458674564264</v>
      </c>
      <c r="Q40">
        <v>14</v>
      </c>
      <c r="R40">
        <v>0.46929696000000004</v>
      </c>
      <c r="S40">
        <v>2.3146962718828323</v>
      </c>
    </row>
    <row r="41" spans="1:19">
      <c r="A41">
        <v>15</v>
      </c>
      <c r="B41">
        <v>1.0164348000000001</v>
      </c>
      <c r="C41">
        <v>1.1725906684365781</v>
      </c>
      <c r="G41">
        <f t="shared" si="2"/>
        <v>15</v>
      </c>
      <c r="H41">
        <v>0.51877289999999998</v>
      </c>
      <c r="I41">
        <v>1.4275106430440156</v>
      </c>
      <c r="L41">
        <f t="shared" si="3"/>
        <v>16</v>
      </c>
      <c r="M41">
        <v>0.66469999999999996</v>
      </c>
      <c r="N41">
        <v>1.8405345677736979</v>
      </c>
      <c r="Q41">
        <v>15</v>
      </c>
      <c r="R41">
        <v>0.48359259999999998</v>
      </c>
      <c r="S41">
        <v>2.3652990473062472</v>
      </c>
    </row>
    <row r="42" spans="1:19">
      <c r="A42">
        <v>16</v>
      </c>
      <c r="B42">
        <v>0.35116344000000005</v>
      </c>
      <c r="C42">
        <v>0.53050882287010059</v>
      </c>
      <c r="G42">
        <f t="shared" si="2"/>
        <v>16</v>
      </c>
      <c r="H42">
        <v>0.98209760000000002</v>
      </c>
      <c r="I42">
        <v>0.47923363284721066</v>
      </c>
      <c r="L42">
        <f t="shared" si="3"/>
        <v>17</v>
      </c>
      <c r="M42">
        <v>0.63052508571428578</v>
      </c>
      <c r="N42">
        <v>2.0600421929674431</v>
      </c>
    </row>
    <row r="43" spans="1:19">
      <c r="A43">
        <v>17</v>
      </c>
      <c r="B43">
        <v>0.48309863999999997</v>
      </c>
      <c r="C43">
        <v>0.76939916486143378</v>
      </c>
      <c r="G43">
        <f t="shared" si="2"/>
        <v>17</v>
      </c>
      <c r="H43">
        <v>0.42134240000000006</v>
      </c>
      <c r="I43">
        <v>1.1391936211985045</v>
      </c>
      <c r="L43">
        <f t="shared" si="3"/>
        <v>18</v>
      </c>
      <c r="M43">
        <v>1.5098904000000002</v>
      </c>
      <c r="N43">
        <v>5.8135843008484027</v>
      </c>
    </row>
    <row r="44" spans="1:19">
      <c r="A44">
        <v>18</v>
      </c>
      <c r="B44">
        <v>0.46040519999999996</v>
      </c>
      <c r="C44">
        <v>0.54941621947337027</v>
      </c>
      <c r="G44">
        <f t="shared" si="2"/>
        <v>18</v>
      </c>
      <c r="H44">
        <v>0.46714499999999992</v>
      </c>
      <c r="I44">
        <v>0.7809521180372998</v>
      </c>
      <c r="L44">
        <f t="shared" si="3"/>
        <v>19</v>
      </c>
      <c r="M44">
        <v>0.40558019999999995</v>
      </c>
      <c r="N44">
        <v>2.0110559016201215</v>
      </c>
    </row>
    <row r="45" spans="1:19">
      <c r="A45">
        <v>19</v>
      </c>
      <c r="B45">
        <v>0.65880072000000001</v>
      </c>
      <c r="C45">
        <v>0.53360428337392629</v>
      </c>
      <c r="G45">
        <f t="shared" si="2"/>
        <v>19</v>
      </c>
      <c r="H45">
        <v>1.1655112000000001</v>
      </c>
      <c r="I45">
        <v>0.44024174582161696</v>
      </c>
      <c r="L45">
        <f t="shared" si="3"/>
        <v>20</v>
      </c>
      <c r="M45">
        <v>0.59162019999999993</v>
      </c>
      <c r="N45">
        <v>2.5019956558594449</v>
      </c>
    </row>
    <row r="46" spans="1:19">
      <c r="A46">
        <v>20</v>
      </c>
      <c r="B46">
        <v>0.38578920000000005</v>
      </c>
      <c r="C46">
        <v>0.78877020554574118</v>
      </c>
      <c r="G46">
        <f t="shared" si="2"/>
        <v>20</v>
      </c>
      <c r="H46">
        <v>0.3903276</v>
      </c>
      <c r="I46">
        <v>0.18961198142388669</v>
      </c>
    </row>
    <row r="49" spans="1:19">
      <c r="A49" s="5" t="s">
        <v>112</v>
      </c>
      <c r="G49" s="5" t="s">
        <v>113</v>
      </c>
      <c r="L49" s="5" t="s">
        <v>121</v>
      </c>
      <c r="Q49" s="5" t="s">
        <v>121</v>
      </c>
    </row>
    <row r="50" spans="1:19">
      <c r="A50" t="s">
        <v>99</v>
      </c>
      <c r="B50" t="s">
        <v>95</v>
      </c>
      <c r="C50" t="s">
        <v>96</v>
      </c>
      <c r="G50" t="s">
        <v>99</v>
      </c>
      <c r="H50" t="s">
        <v>40</v>
      </c>
      <c r="I50" t="s">
        <v>96</v>
      </c>
      <c r="L50" t="s">
        <v>99</v>
      </c>
      <c r="M50" t="s">
        <v>40</v>
      </c>
      <c r="N50" t="s">
        <v>41</v>
      </c>
      <c r="Q50" t="s">
        <v>99</v>
      </c>
      <c r="R50" t="s">
        <v>40</v>
      </c>
      <c r="S50" t="s">
        <v>41</v>
      </c>
    </row>
    <row r="51" spans="1:19">
      <c r="A51">
        <v>1290</v>
      </c>
      <c r="B51">
        <v>0.77500000000000013</v>
      </c>
      <c r="C51">
        <v>1.7903958693561191</v>
      </c>
      <c r="G51">
        <v>1</v>
      </c>
      <c r="H51">
        <v>0.6875</v>
      </c>
      <c r="I51">
        <v>1.4157923778915922</v>
      </c>
      <c r="L51">
        <v>1</v>
      </c>
      <c r="M51">
        <v>0.3808491</v>
      </c>
      <c r="N51">
        <v>0.92124515983144728</v>
      </c>
      <c r="Q51">
        <v>1</v>
      </c>
      <c r="R51">
        <v>0.55907794285714285</v>
      </c>
      <c r="S51">
        <v>0.21035138549667445</v>
      </c>
    </row>
    <row r="52" spans="1:19">
      <c r="A52">
        <v>302</v>
      </c>
      <c r="B52">
        <v>0.375</v>
      </c>
      <c r="C52">
        <v>1.6995013677449125</v>
      </c>
      <c r="G52">
        <f>G51+1</f>
        <v>2</v>
      </c>
      <c r="H52">
        <v>0.45</v>
      </c>
      <c r="I52">
        <v>1.2686789916452443</v>
      </c>
      <c r="L52">
        <v>2</v>
      </c>
      <c r="M52">
        <v>0.56298939999999997</v>
      </c>
      <c r="N52">
        <v>0.64661356342010712</v>
      </c>
      <c r="Q52">
        <v>2</v>
      </c>
      <c r="R52">
        <v>0.74757209999999996</v>
      </c>
      <c r="S52">
        <v>0.18087708845145964</v>
      </c>
    </row>
    <row r="53" spans="1:19">
      <c r="A53">
        <v>1378</v>
      </c>
      <c r="B53">
        <v>0.55000000000000004</v>
      </c>
      <c r="C53">
        <v>1.7050964341046819</v>
      </c>
      <c r="G53">
        <f t="shared" ref="G53:G70" si="4">G52+1</f>
        <v>3</v>
      </c>
      <c r="H53">
        <v>0.75000000000000011</v>
      </c>
      <c r="I53">
        <v>0.89415378070477347</v>
      </c>
      <c r="L53">
        <v>3</v>
      </c>
      <c r="M53">
        <v>0.60361584000000001</v>
      </c>
      <c r="N53">
        <v>0.98592332733201971</v>
      </c>
      <c r="Q53">
        <v>3</v>
      </c>
      <c r="R53">
        <v>0.31264417999999999</v>
      </c>
      <c r="S53">
        <v>0.4811936567108866</v>
      </c>
    </row>
    <row r="54" spans="1:19">
      <c r="A54">
        <v>650</v>
      </c>
      <c r="B54">
        <v>0.78749999999999998</v>
      </c>
      <c r="C54">
        <v>0.98751769083161911</v>
      </c>
      <c r="G54">
        <f t="shared" si="4"/>
        <v>4</v>
      </c>
      <c r="H54">
        <v>0.55000000000000004</v>
      </c>
      <c r="I54">
        <v>0.64234585551318735</v>
      </c>
      <c r="L54">
        <v>4</v>
      </c>
      <c r="M54">
        <v>0.65779535999999994</v>
      </c>
      <c r="N54">
        <v>0.8504401561567887</v>
      </c>
      <c r="Q54">
        <v>4</v>
      </c>
      <c r="R54">
        <v>0.79020222857142841</v>
      </c>
      <c r="S54">
        <v>0.18169716675583544</v>
      </c>
    </row>
    <row r="55" spans="1:19">
      <c r="A55">
        <v>412</v>
      </c>
      <c r="B55">
        <v>0.55000000000000004</v>
      </c>
      <c r="C55">
        <v>1.6509436424891466</v>
      </c>
      <c r="G55">
        <f t="shared" si="4"/>
        <v>5</v>
      </c>
      <c r="H55">
        <v>0.47500000000000003</v>
      </c>
      <c r="I55">
        <v>1.3021453680230448</v>
      </c>
      <c r="L55">
        <v>5</v>
      </c>
      <c r="M55">
        <v>1.1889630000000002</v>
      </c>
      <c r="N55">
        <v>0.98022444768391037</v>
      </c>
      <c r="Q55">
        <v>5</v>
      </c>
      <c r="R55">
        <v>0.45431967272727275</v>
      </c>
      <c r="S55">
        <v>0.46876636865519683</v>
      </c>
    </row>
    <row r="56" spans="1:19">
      <c r="A56">
        <v>405</v>
      </c>
      <c r="B56">
        <v>0.52500000000000002</v>
      </c>
      <c r="C56">
        <v>1.1332259696611831</v>
      </c>
      <c r="G56">
        <f t="shared" si="4"/>
        <v>6</v>
      </c>
      <c r="H56">
        <v>0.625</v>
      </c>
      <c r="I56">
        <v>0.82953844157313128</v>
      </c>
      <c r="L56">
        <v>6</v>
      </c>
      <c r="M56">
        <v>1.609828</v>
      </c>
      <c r="N56">
        <v>0.56218785279482675</v>
      </c>
      <c r="Q56">
        <v>6</v>
      </c>
      <c r="R56">
        <v>0.96566174999999999</v>
      </c>
      <c r="S56">
        <v>0.30485748766034876</v>
      </c>
    </row>
    <row r="57" spans="1:19">
      <c r="A57">
        <v>1528</v>
      </c>
      <c r="B57">
        <v>0.48749999999999999</v>
      </c>
      <c r="C57">
        <v>2.0688892934920928</v>
      </c>
      <c r="G57">
        <f t="shared" si="4"/>
        <v>7</v>
      </c>
      <c r="H57">
        <v>0.625</v>
      </c>
      <c r="I57">
        <v>1.7492335042649514</v>
      </c>
      <c r="L57">
        <v>7</v>
      </c>
      <c r="M57">
        <v>1.2357726000000002</v>
      </c>
      <c r="N57">
        <v>1.9856207002194843</v>
      </c>
      <c r="Q57">
        <v>7</v>
      </c>
      <c r="R57">
        <v>0.42217920000000003</v>
      </c>
      <c r="S57">
        <v>0.15897510059022965</v>
      </c>
    </row>
    <row r="58" spans="1:19">
      <c r="A58">
        <v>1281</v>
      </c>
      <c r="B58">
        <v>1.4249999999999998</v>
      </c>
      <c r="C58">
        <v>1.9049101487003806</v>
      </c>
      <c r="G58">
        <f t="shared" si="4"/>
        <v>8</v>
      </c>
      <c r="H58">
        <v>0.7</v>
      </c>
      <c r="I58">
        <v>0.71442324670874091</v>
      </c>
      <c r="L58">
        <v>8</v>
      </c>
      <c r="M58">
        <v>0.94399230000000001</v>
      </c>
      <c r="N58">
        <v>1.678034093212968</v>
      </c>
      <c r="Q58">
        <v>8</v>
      </c>
      <c r="R58">
        <v>0.46660234285714292</v>
      </c>
      <c r="S58">
        <v>0.55690020217123637</v>
      </c>
    </row>
    <row r="59" spans="1:19">
      <c r="A59">
        <v>1149</v>
      </c>
      <c r="B59">
        <v>0.4375</v>
      </c>
      <c r="C59">
        <v>2.1056074810172207</v>
      </c>
      <c r="G59">
        <f t="shared" si="4"/>
        <v>9</v>
      </c>
      <c r="H59">
        <v>0.4</v>
      </c>
      <c r="I59">
        <v>1.0092239090975357</v>
      </c>
      <c r="L59">
        <v>9</v>
      </c>
      <c r="M59">
        <v>0.47330279999999997</v>
      </c>
      <c r="N59">
        <v>0.84387608813335524</v>
      </c>
      <c r="Q59">
        <v>9</v>
      </c>
      <c r="R59">
        <v>0.62032394999999996</v>
      </c>
      <c r="S59">
        <v>0.34831238343743753</v>
      </c>
    </row>
    <row r="60" spans="1:19">
      <c r="A60">
        <v>840</v>
      </c>
      <c r="B60">
        <v>0.75</v>
      </c>
      <c r="C60">
        <v>0.88089866526132532</v>
      </c>
      <c r="G60">
        <f t="shared" si="4"/>
        <v>10</v>
      </c>
      <c r="H60">
        <v>0.47499999999999998</v>
      </c>
      <c r="I60">
        <v>0.68686434509677519</v>
      </c>
      <c r="L60">
        <v>10</v>
      </c>
      <c r="M60">
        <v>0.21898608</v>
      </c>
      <c r="N60">
        <v>0.28076372377477993</v>
      </c>
      <c r="Q60">
        <v>10</v>
      </c>
      <c r="R60">
        <v>0.54503890909090902</v>
      </c>
      <c r="S60">
        <v>0.3470006430853933</v>
      </c>
    </row>
    <row r="61" spans="1:19">
      <c r="A61">
        <v>788</v>
      </c>
      <c r="B61">
        <v>1.2250000000000001</v>
      </c>
      <c r="C61">
        <v>1.4335488087943173</v>
      </c>
      <c r="G61">
        <f t="shared" si="4"/>
        <v>11</v>
      </c>
      <c r="H61">
        <v>0.4</v>
      </c>
      <c r="I61">
        <v>0.70933997098343571</v>
      </c>
      <c r="L61">
        <v>11</v>
      </c>
      <c r="M61">
        <v>0.5959547999999999</v>
      </c>
      <c r="N61">
        <v>0.69013589105976558</v>
      </c>
      <c r="Q61">
        <v>11</v>
      </c>
      <c r="R61">
        <v>0.60505739999999997</v>
      </c>
      <c r="S61">
        <v>0.16967868464874056</v>
      </c>
    </row>
    <row r="62" spans="1:19">
      <c r="A62">
        <v>392</v>
      </c>
      <c r="B62">
        <v>0.86250000000000004</v>
      </c>
      <c r="C62">
        <v>2.8164728289847067</v>
      </c>
      <c r="G62">
        <f t="shared" si="4"/>
        <v>12</v>
      </c>
      <c r="H62">
        <v>0.625</v>
      </c>
      <c r="I62">
        <v>1.122023485521332</v>
      </c>
      <c r="L62">
        <v>12</v>
      </c>
      <c r="M62">
        <v>0.4742745599999999</v>
      </c>
      <c r="N62">
        <v>0.64152308981826356</v>
      </c>
      <c r="Q62">
        <v>12</v>
      </c>
      <c r="R62">
        <v>0.36806759999999994</v>
      </c>
      <c r="S62">
        <v>0.54031556350961363</v>
      </c>
    </row>
    <row r="63" spans="1:19">
      <c r="A63">
        <v>650</v>
      </c>
      <c r="B63">
        <v>0.4</v>
      </c>
      <c r="C63">
        <v>2.129006607048689</v>
      </c>
      <c r="G63">
        <f t="shared" si="4"/>
        <v>13</v>
      </c>
      <c r="H63">
        <v>0.55000000000000004</v>
      </c>
      <c r="I63">
        <v>0.56188876920467812</v>
      </c>
      <c r="L63">
        <v>13</v>
      </c>
      <c r="M63">
        <v>0.41260259999999993</v>
      </c>
      <c r="N63">
        <v>0.37966860947235498</v>
      </c>
      <c r="Q63">
        <v>13</v>
      </c>
      <c r="R63">
        <v>0.55997013333333323</v>
      </c>
      <c r="S63">
        <v>0.28469718872486238</v>
      </c>
    </row>
    <row r="64" spans="1:19">
      <c r="A64">
        <v>1007</v>
      </c>
      <c r="B64">
        <v>0.51249999999999996</v>
      </c>
      <c r="C64">
        <v>1.680621201328744</v>
      </c>
      <c r="G64">
        <f t="shared" si="4"/>
        <v>14</v>
      </c>
      <c r="H64">
        <v>0.42500000000000004</v>
      </c>
      <c r="I64">
        <v>0.88201385333059645</v>
      </c>
      <c r="L64">
        <v>14</v>
      </c>
      <c r="M64">
        <v>0.37380935999999998</v>
      </c>
      <c r="N64">
        <v>0.76806890700732733</v>
      </c>
      <c r="Q64">
        <v>14</v>
      </c>
      <c r="R64">
        <v>0.4735858</v>
      </c>
      <c r="S64">
        <v>0.47381167612208164</v>
      </c>
    </row>
    <row r="65" spans="1:19">
      <c r="A65">
        <v>132</v>
      </c>
      <c r="B65">
        <v>0.4375</v>
      </c>
      <c r="C65">
        <v>1.316793448852579</v>
      </c>
      <c r="G65">
        <f t="shared" si="4"/>
        <v>15</v>
      </c>
      <c r="H65">
        <v>0.95</v>
      </c>
      <c r="I65">
        <v>0.90405681768534718</v>
      </c>
      <c r="L65">
        <v>15</v>
      </c>
      <c r="M65">
        <v>0.59043551999999999</v>
      </c>
      <c r="N65">
        <v>1.042642677718328</v>
      </c>
      <c r="Q65">
        <v>15</v>
      </c>
      <c r="R65">
        <v>0.54348946666666675</v>
      </c>
      <c r="S65">
        <v>0.37480341884487145</v>
      </c>
    </row>
    <row r="66" spans="1:19">
      <c r="A66">
        <v>336</v>
      </c>
      <c r="B66">
        <v>0.42499999999999999</v>
      </c>
      <c r="C66">
        <v>1.7690420753647278</v>
      </c>
      <c r="G66">
        <f t="shared" si="4"/>
        <v>16</v>
      </c>
      <c r="H66">
        <v>0.6</v>
      </c>
      <c r="I66">
        <v>0.7566046596896937</v>
      </c>
      <c r="L66">
        <v>16</v>
      </c>
      <c r="M66">
        <v>0.36286176000000003</v>
      </c>
      <c r="N66">
        <v>0.56731192268275565</v>
      </c>
      <c r="Q66">
        <v>16</v>
      </c>
      <c r="R66">
        <v>0.853738</v>
      </c>
      <c r="S66">
        <v>0.28857082974661546</v>
      </c>
    </row>
    <row r="67" spans="1:19">
      <c r="A67">
        <v>395</v>
      </c>
      <c r="B67">
        <v>0.5</v>
      </c>
      <c r="C67">
        <v>1.6222103304598778</v>
      </c>
      <c r="G67">
        <f t="shared" si="4"/>
        <v>17</v>
      </c>
      <c r="H67">
        <v>0.47499999999999998</v>
      </c>
      <c r="I67">
        <v>0.8765150717602922</v>
      </c>
      <c r="L67">
        <v>17</v>
      </c>
      <c r="M67">
        <v>0.3970574</v>
      </c>
      <c r="N67">
        <v>0.76844792800059536</v>
      </c>
      <c r="Q67">
        <v>17</v>
      </c>
      <c r="R67">
        <v>0.38535414545454549</v>
      </c>
      <c r="S67">
        <v>0.40627814084407432</v>
      </c>
    </row>
    <row r="68" spans="1:19">
      <c r="A68">
        <v>631</v>
      </c>
      <c r="B68">
        <v>0.35</v>
      </c>
      <c r="C68">
        <v>1.8023467592485611</v>
      </c>
      <c r="G68">
        <f t="shared" si="4"/>
        <v>18</v>
      </c>
      <c r="H68">
        <v>0.57499999999999996</v>
      </c>
      <c r="I68">
        <v>0.86077317309876344</v>
      </c>
      <c r="L68">
        <v>18</v>
      </c>
      <c r="M68">
        <v>0.27137640000000002</v>
      </c>
      <c r="N68">
        <v>0.95311658408287281</v>
      </c>
      <c r="Q68">
        <v>18</v>
      </c>
      <c r="R68">
        <v>0.60245684999999993</v>
      </c>
      <c r="S68">
        <v>0.23549811967218146</v>
      </c>
    </row>
    <row r="69" spans="1:19">
      <c r="A69">
        <v>526</v>
      </c>
      <c r="B69">
        <v>0.9375</v>
      </c>
      <c r="C69">
        <v>0.61462306388083476</v>
      </c>
      <c r="G69">
        <f t="shared" si="4"/>
        <v>19</v>
      </c>
      <c r="H69">
        <v>0.73750000000000004</v>
      </c>
      <c r="I69">
        <v>1.1112251537149225</v>
      </c>
      <c r="L69">
        <v>19</v>
      </c>
      <c r="M69">
        <v>0.93618989999999991</v>
      </c>
      <c r="N69">
        <v>0.89325664045479769</v>
      </c>
      <c r="Q69">
        <v>19</v>
      </c>
      <c r="R69">
        <v>0.61836827999999988</v>
      </c>
      <c r="S69">
        <v>0.15268300562349271</v>
      </c>
    </row>
    <row r="70" spans="1:19">
      <c r="A70">
        <v>625</v>
      </c>
      <c r="B70">
        <v>0.83750000000000002</v>
      </c>
      <c r="C70">
        <v>1.4925598557289121</v>
      </c>
      <c r="G70">
        <f t="shared" si="4"/>
        <v>20</v>
      </c>
      <c r="H70">
        <v>0.625</v>
      </c>
      <c r="I70">
        <v>1.0361524819536274</v>
      </c>
      <c r="L70">
        <v>20</v>
      </c>
      <c r="M70">
        <v>0.54900071999999989</v>
      </c>
      <c r="N70">
        <v>0.85958304571951427</v>
      </c>
      <c r="Q70">
        <v>20</v>
      </c>
      <c r="R70">
        <v>0.64517057142857137</v>
      </c>
      <c r="S70">
        <v>0.16979808258153203</v>
      </c>
    </row>
    <row r="74" spans="1:19">
      <c r="A74" s="5" t="s">
        <v>105</v>
      </c>
      <c r="G74" s="5" t="s">
        <v>105</v>
      </c>
    </row>
    <row r="75" spans="1:19">
      <c r="A75" t="s">
        <v>99</v>
      </c>
      <c r="B75" t="s">
        <v>95</v>
      </c>
      <c r="C75" t="s">
        <v>96</v>
      </c>
      <c r="G75" t="s">
        <v>99</v>
      </c>
      <c r="H75" t="s">
        <v>95</v>
      </c>
      <c r="I75" t="s">
        <v>96</v>
      </c>
    </row>
    <row r="76" spans="1:19">
      <c r="A76">
        <v>1</v>
      </c>
      <c r="B76">
        <v>0.59612309999999979</v>
      </c>
      <c r="C76">
        <v>1.7538189497308232</v>
      </c>
      <c r="G76">
        <v>1</v>
      </c>
      <c r="H76">
        <v>0.30800820000000001</v>
      </c>
      <c r="I76">
        <v>1.3146278939633882</v>
      </c>
    </row>
    <row r="77" spans="1:19">
      <c r="A77">
        <f>A76+1</f>
        <v>2</v>
      </c>
      <c r="B77">
        <v>0.41471839999999993</v>
      </c>
      <c r="C77">
        <v>1.2753664197355254</v>
      </c>
      <c r="G77">
        <f>G76+1</f>
        <v>2</v>
      </c>
      <c r="H77">
        <v>1.0001724000000001</v>
      </c>
      <c r="I77">
        <v>3.2393215187144349</v>
      </c>
    </row>
    <row r="78" spans="1:19">
      <c r="A78">
        <f t="shared" ref="A78:A95" si="5">A77+1</f>
        <v>3</v>
      </c>
      <c r="B78">
        <v>0.60328512000000001</v>
      </c>
      <c r="C78">
        <v>2.2851974485034736</v>
      </c>
      <c r="G78">
        <f t="shared" ref="G78:G95" si="6">G77+1</f>
        <v>3</v>
      </c>
      <c r="H78">
        <v>0.35980470000000003</v>
      </c>
      <c r="I78">
        <v>1.0974574757567741</v>
      </c>
    </row>
    <row r="79" spans="1:19">
      <c r="A79">
        <f t="shared" si="5"/>
        <v>4</v>
      </c>
      <c r="B79">
        <v>0.58511927999999991</v>
      </c>
      <c r="C79">
        <v>1.0332374013747871</v>
      </c>
      <c r="G79">
        <f t="shared" si="6"/>
        <v>4</v>
      </c>
      <c r="H79">
        <v>0.4658061</v>
      </c>
      <c r="I79">
        <v>1.4721568632257191</v>
      </c>
    </row>
    <row r="80" spans="1:19">
      <c r="A80">
        <f t="shared" si="5"/>
        <v>5</v>
      </c>
      <c r="B80">
        <v>0.49692925714285702</v>
      </c>
      <c r="C80">
        <v>2.4151528849815271</v>
      </c>
      <c r="G80">
        <f t="shared" si="6"/>
        <v>5</v>
      </c>
      <c r="H80">
        <v>0.52438259999999992</v>
      </c>
      <c r="I80">
        <v>1.521960489887302</v>
      </c>
    </row>
    <row r="81" spans="1:9">
      <c r="A81">
        <f t="shared" si="5"/>
        <v>6</v>
      </c>
      <c r="B81">
        <v>1.1215569000000001</v>
      </c>
      <c r="C81">
        <v>3.8272135137410417</v>
      </c>
      <c r="G81">
        <f t="shared" si="6"/>
        <v>6</v>
      </c>
      <c r="H81">
        <v>0.99610620000000016</v>
      </c>
      <c r="I81">
        <v>2.0525724432657193</v>
      </c>
    </row>
    <row r="82" spans="1:9">
      <c r="A82">
        <f t="shared" si="5"/>
        <v>7</v>
      </c>
      <c r="B82">
        <v>0.46261368000000003</v>
      </c>
      <c r="C82">
        <v>1.5520896587958692</v>
      </c>
      <c r="G82">
        <f t="shared" si="6"/>
        <v>7</v>
      </c>
      <c r="H82">
        <v>0.34274952000000003</v>
      </c>
      <c r="I82">
        <v>1.1642543406227328</v>
      </c>
    </row>
    <row r="83" spans="1:9">
      <c r="A83">
        <f t="shared" si="5"/>
        <v>8</v>
      </c>
      <c r="B83">
        <v>0.48143540000000001</v>
      </c>
      <c r="C83">
        <v>1.934006023274661</v>
      </c>
      <c r="G83">
        <f t="shared" si="6"/>
        <v>8</v>
      </c>
      <c r="H83">
        <v>0.34418400000000005</v>
      </c>
      <c r="I83">
        <v>0.76938246976123992</v>
      </c>
    </row>
    <row r="84" spans="1:9">
      <c r="A84">
        <f t="shared" si="5"/>
        <v>9</v>
      </c>
      <c r="B84">
        <v>0.56279904000000003</v>
      </c>
      <c r="C84">
        <v>1.6631575718981784</v>
      </c>
      <c r="G84">
        <f t="shared" si="6"/>
        <v>9</v>
      </c>
      <c r="H84">
        <v>0.38692380000000004</v>
      </c>
      <c r="I84">
        <v>1.0418872770947689</v>
      </c>
    </row>
    <row r="85" spans="1:9">
      <c r="A85">
        <f t="shared" si="5"/>
        <v>10</v>
      </c>
      <c r="B85">
        <v>0.64425647999999991</v>
      </c>
      <c r="C85">
        <v>2.0550309745465132</v>
      </c>
      <c r="G85">
        <f t="shared" si="6"/>
        <v>10</v>
      </c>
      <c r="H85">
        <v>1.0672581000000001</v>
      </c>
      <c r="I85">
        <v>1.2695191206156855</v>
      </c>
    </row>
    <row r="86" spans="1:9">
      <c r="A86">
        <f t="shared" si="5"/>
        <v>11</v>
      </c>
      <c r="B86">
        <v>0.32961000000000001</v>
      </c>
      <c r="C86">
        <v>1.5588265143935955</v>
      </c>
      <c r="G86">
        <f t="shared" si="6"/>
        <v>11</v>
      </c>
      <c r="H86">
        <v>0.9282110400000001</v>
      </c>
      <c r="I86">
        <v>1.9577436669304751</v>
      </c>
    </row>
    <row r="87" spans="1:9">
      <c r="A87">
        <f t="shared" si="5"/>
        <v>12</v>
      </c>
      <c r="B87">
        <v>0.38970440000000001</v>
      </c>
      <c r="C87">
        <v>1.9647106498994173</v>
      </c>
      <c r="G87">
        <f t="shared" si="6"/>
        <v>12</v>
      </c>
      <c r="H87">
        <v>0.84702929999999999</v>
      </c>
      <c r="I87">
        <v>1.6440842648070626</v>
      </c>
    </row>
    <row r="88" spans="1:9">
      <c r="A88">
        <f t="shared" si="5"/>
        <v>13</v>
      </c>
      <c r="B88">
        <v>0.56965631999999999</v>
      </c>
      <c r="C88">
        <v>4.616615728397333</v>
      </c>
      <c r="G88">
        <f t="shared" si="6"/>
        <v>13</v>
      </c>
      <c r="H88">
        <v>0.34323870000000001</v>
      </c>
      <c r="I88">
        <v>1.6249347466522288</v>
      </c>
    </row>
    <row r="89" spans="1:9">
      <c r="A89">
        <f t="shared" si="5"/>
        <v>14</v>
      </c>
      <c r="B89">
        <v>0.47271719999999995</v>
      </c>
      <c r="C89">
        <v>1.3814185936130206</v>
      </c>
      <c r="G89">
        <f t="shared" si="6"/>
        <v>14</v>
      </c>
      <c r="H89">
        <v>0.34418400000000005</v>
      </c>
      <c r="I89">
        <v>1.2968053283018786</v>
      </c>
    </row>
    <row r="90" spans="1:9">
      <c r="A90">
        <f t="shared" si="5"/>
        <v>15</v>
      </c>
      <c r="B90">
        <v>0.54154577142857141</v>
      </c>
      <c r="C90">
        <v>2.3202970906698508</v>
      </c>
      <c r="G90">
        <f t="shared" si="6"/>
        <v>15</v>
      </c>
      <c r="H90">
        <v>0.62742919999999991</v>
      </c>
      <c r="I90">
        <v>2.0948609592081442</v>
      </c>
    </row>
    <row r="91" spans="1:9">
      <c r="A91">
        <f t="shared" si="5"/>
        <v>16</v>
      </c>
      <c r="B91">
        <v>0.46064900000000003</v>
      </c>
      <c r="C91">
        <v>2.0626779342474588</v>
      </c>
      <c r="G91">
        <f t="shared" si="6"/>
        <v>16</v>
      </c>
      <c r="H91">
        <v>0.47234190000000004</v>
      </c>
      <c r="I91">
        <v>1.3894131641933254</v>
      </c>
    </row>
    <row r="92" spans="1:9">
      <c r="A92">
        <f t="shared" si="5"/>
        <v>17</v>
      </c>
      <c r="B92">
        <v>0.53706219999999993</v>
      </c>
      <c r="C92">
        <v>1.3649647599994756</v>
      </c>
      <c r="G92">
        <f t="shared" si="6"/>
        <v>17</v>
      </c>
      <c r="H92">
        <v>0.6666436</v>
      </c>
      <c r="I92">
        <v>2.2575646131857963</v>
      </c>
    </row>
    <row r="93" spans="1:9">
      <c r="A93">
        <f t="shared" si="5"/>
        <v>18</v>
      </c>
      <c r="B93">
        <v>1.504095</v>
      </c>
      <c r="C93">
        <v>3.6612779394901982</v>
      </c>
      <c r="G93">
        <f t="shared" si="6"/>
        <v>18</v>
      </c>
      <c r="H93">
        <v>1.8649039999999999</v>
      </c>
      <c r="I93">
        <v>5.2586135790179851</v>
      </c>
    </row>
    <row r="94" spans="1:9">
      <c r="A94">
        <f t="shared" si="5"/>
        <v>19</v>
      </c>
      <c r="B94">
        <v>0.51561504000000002</v>
      </c>
      <c r="C94">
        <v>1.7045204938993948</v>
      </c>
      <c r="G94">
        <f t="shared" si="6"/>
        <v>19</v>
      </c>
      <c r="H94">
        <v>0.30021540000000002</v>
      </c>
      <c r="I94">
        <v>1.1248285953330497</v>
      </c>
    </row>
    <row r="95" spans="1:9">
      <c r="A95">
        <f t="shared" si="5"/>
        <v>20</v>
      </c>
      <c r="B95">
        <v>0.37691856000000001</v>
      </c>
      <c r="C95">
        <v>0.8396366316489674</v>
      </c>
      <c r="G95">
        <f t="shared" si="6"/>
        <v>20</v>
      </c>
      <c r="H95">
        <v>0.44868023999999995</v>
      </c>
      <c r="I95">
        <v>1.1989060896200521</v>
      </c>
    </row>
    <row r="98" spans="1:9">
      <c r="A98" s="5" t="s">
        <v>110</v>
      </c>
      <c r="G98" s="5" t="s">
        <v>110</v>
      </c>
    </row>
    <row r="99" spans="1:9">
      <c r="A99" t="s">
        <v>99</v>
      </c>
      <c r="B99" t="s">
        <v>95</v>
      </c>
      <c r="C99" t="s">
        <v>96</v>
      </c>
      <c r="G99" t="s">
        <v>99</v>
      </c>
      <c r="H99" t="s">
        <v>95</v>
      </c>
      <c r="I99" t="s">
        <v>96</v>
      </c>
    </row>
    <row r="100" spans="1:9">
      <c r="A100">
        <v>1</v>
      </c>
      <c r="B100">
        <v>0.46364472000000001</v>
      </c>
      <c r="C100">
        <v>0.57718174603358263</v>
      </c>
      <c r="G100">
        <v>1</v>
      </c>
      <c r="H100">
        <v>1.0277308000000001</v>
      </c>
      <c r="I100">
        <v>0.61514827560193885</v>
      </c>
    </row>
    <row r="101" spans="1:9">
      <c r="A101">
        <v>2</v>
      </c>
      <c r="B101">
        <v>0.44917247999999999</v>
      </c>
      <c r="C101">
        <v>0.26175151386150108</v>
      </c>
      <c r="G101">
        <v>2</v>
      </c>
      <c r="H101">
        <v>0.55717019999999995</v>
      </c>
      <c r="I101">
        <v>0.93528346325545897</v>
      </c>
    </row>
    <row r="102" spans="1:9">
      <c r="A102">
        <v>3</v>
      </c>
      <c r="B102">
        <v>0.4517931</v>
      </c>
      <c r="C102">
        <v>0.86732373122688777</v>
      </c>
      <c r="G102">
        <v>3</v>
      </c>
      <c r="H102">
        <v>0.44497619999999999</v>
      </c>
      <c r="I102">
        <v>1.2852039231706185</v>
      </c>
    </row>
    <row r="103" spans="1:9">
      <c r="A103">
        <v>4</v>
      </c>
      <c r="B103">
        <v>0.73764720000000006</v>
      </c>
      <c r="C103">
        <v>5.4336945904318923E-2</v>
      </c>
      <c r="G103">
        <v>4</v>
      </c>
      <c r="H103">
        <v>0.94054128000000004</v>
      </c>
      <c r="I103">
        <v>1.2557123200055922</v>
      </c>
    </row>
    <row r="104" spans="1:9">
      <c r="A104">
        <v>5</v>
      </c>
      <c r="B104">
        <v>0.48157919999999993</v>
      </c>
      <c r="C104">
        <v>1.1393832629619181</v>
      </c>
      <c r="G104">
        <v>5</v>
      </c>
      <c r="H104">
        <v>0.6311601</v>
      </c>
      <c r="I104">
        <v>1.0488131006391623</v>
      </c>
    </row>
    <row r="105" spans="1:9">
      <c r="A105">
        <v>6</v>
      </c>
      <c r="B105">
        <v>1.2528739200000001</v>
      </c>
      <c r="C105">
        <v>0.13917592670442436</v>
      </c>
      <c r="G105">
        <v>6</v>
      </c>
      <c r="H105">
        <v>0.71370079999999991</v>
      </c>
      <c r="I105">
        <v>1.1200654635168021</v>
      </c>
    </row>
    <row r="106" spans="1:9">
      <c r="A106">
        <v>7</v>
      </c>
      <c r="B106">
        <v>0.56087712000000001</v>
      </c>
      <c r="C106">
        <v>1.0152210872507246</v>
      </c>
      <c r="G106">
        <v>7</v>
      </c>
      <c r="H106">
        <v>0.56338679999999997</v>
      </c>
      <c r="I106">
        <v>0.4310975373070477</v>
      </c>
    </row>
    <row r="107" spans="1:9">
      <c r="A107">
        <v>8</v>
      </c>
      <c r="B107">
        <v>1.9523699999999997</v>
      </c>
      <c r="C107">
        <v>2.782367800108426</v>
      </c>
      <c r="G107">
        <v>8</v>
      </c>
      <c r="H107">
        <v>0.55553639999999993</v>
      </c>
      <c r="I107">
        <v>0.78861562188175771</v>
      </c>
    </row>
    <row r="108" spans="1:9">
      <c r="A108">
        <v>9</v>
      </c>
      <c r="B108">
        <v>0.43360823999999998</v>
      </c>
      <c r="C108">
        <v>0.38889712473692817</v>
      </c>
      <c r="G108">
        <v>9</v>
      </c>
      <c r="H108">
        <v>1.0164376799999999</v>
      </c>
      <c r="I108">
        <v>1.2309741285337834</v>
      </c>
    </row>
    <row r="109" spans="1:9">
      <c r="A109">
        <v>10</v>
      </c>
      <c r="B109">
        <v>0.86084280000000002</v>
      </c>
      <c r="C109">
        <v>0.22417178053103853</v>
      </c>
      <c r="G109">
        <v>10</v>
      </c>
      <c r="H109">
        <v>0.43951199999999996</v>
      </c>
      <c r="I109">
        <v>1.1749331814815347</v>
      </c>
    </row>
    <row r="110" spans="1:9">
      <c r="A110">
        <v>11</v>
      </c>
      <c r="B110">
        <v>0.84779088000000002</v>
      </c>
      <c r="C110">
        <v>0.17378278790631363</v>
      </c>
      <c r="G110">
        <v>11</v>
      </c>
      <c r="H110">
        <v>0.62840969999999996</v>
      </c>
      <c r="I110">
        <v>2.4743261467456499</v>
      </c>
    </row>
    <row r="111" spans="1:9">
      <c r="A111">
        <v>12</v>
      </c>
      <c r="B111">
        <v>0.41661647999999996</v>
      </c>
      <c r="C111">
        <v>0.1427929236336134</v>
      </c>
      <c r="G111">
        <v>12</v>
      </c>
      <c r="H111">
        <v>0.59188200000000002</v>
      </c>
      <c r="I111">
        <v>0.91541985358829858</v>
      </c>
    </row>
    <row r="112" spans="1:9">
      <c r="A112">
        <v>13</v>
      </c>
      <c r="B112">
        <v>0.50900928000000012</v>
      </c>
      <c r="C112">
        <v>0.48123203303268924</v>
      </c>
      <c r="G112">
        <v>13</v>
      </c>
      <c r="H112">
        <v>0.4395520799999999</v>
      </c>
      <c r="I112">
        <v>1.0539282152048812</v>
      </c>
    </row>
    <row r="113" spans="1:9">
      <c r="A113">
        <v>14</v>
      </c>
      <c r="B113">
        <v>2.1476160000000002</v>
      </c>
      <c r="C113">
        <v>2.0900584764716066</v>
      </c>
      <c r="G113">
        <v>14</v>
      </c>
      <c r="H113">
        <v>0.53919720000000004</v>
      </c>
      <c r="I113">
        <v>1.4555892336414606</v>
      </c>
    </row>
    <row r="114" spans="1:9">
      <c r="A114">
        <v>15</v>
      </c>
      <c r="B114">
        <v>1.4400408000000002</v>
      </c>
      <c r="C114">
        <v>1.0873114917059092</v>
      </c>
      <c r="G114">
        <v>15</v>
      </c>
      <c r="H114">
        <v>0.52367490000000005</v>
      </c>
      <c r="I114">
        <v>1.192892293131482</v>
      </c>
    </row>
    <row r="115" spans="1:9">
      <c r="A115">
        <v>16</v>
      </c>
      <c r="B115">
        <v>0.75830880000000001</v>
      </c>
      <c r="C115">
        <v>0.12725894753647984</v>
      </c>
      <c r="G115">
        <v>16</v>
      </c>
      <c r="H115">
        <v>0.9204384000000001</v>
      </c>
      <c r="I115">
        <v>1.8097675041010473</v>
      </c>
    </row>
    <row r="116" spans="1:9">
      <c r="A116">
        <v>17</v>
      </c>
      <c r="B116">
        <v>0.59762879999999996</v>
      </c>
      <c r="C116">
        <v>1.2594324980423179</v>
      </c>
      <c r="G116">
        <v>17</v>
      </c>
      <c r="H116">
        <v>0.7269192000000001</v>
      </c>
      <c r="I116">
        <v>2.6717286658432258</v>
      </c>
    </row>
    <row r="117" spans="1:9">
      <c r="A117">
        <v>18</v>
      </c>
      <c r="B117">
        <v>2.1085590000000001</v>
      </c>
      <c r="C117">
        <v>0.10356912556430628</v>
      </c>
      <c r="G117">
        <v>18</v>
      </c>
      <c r="H117">
        <v>0.32994791999999995</v>
      </c>
      <c r="I117">
        <v>0.35894354519421323</v>
      </c>
    </row>
    <row r="118" spans="1:9">
      <c r="A118">
        <v>19</v>
      </c>
      <c r="B118">
        <v>1.7748809999999999</v>
      </c>
      <c r="C118">
        <v>0.82328051162504412</v>
      </c>
      <c r="G118">
        <v>19</v>
      </c>
      <c r="H118">
        <v>0.51262512000000005</v>
      </c>
      <c r="I118">
        <v>0.75479305542287245</v>
      </c>
    </row>
    <row r="119" spans="1:9">
      <c r="A119">
        <v>20</v>
      </c>
      <c r="B119">
        <v>0.66087839999999987</v>
      </c>
      <c r="C119">
        <v>0.54535131481257604</v>
      </c>
      <c r="G119">
        <v>20</v>
      </c>
      <c r="H119">
        <v>0.70240720000000001</v>
      </c>
      <c r="I119">
        <v>0.8279265219336821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1611A-9E9C-4D4F-98CC-9F981F81C2CA}">
  <dimension ref="A1:D115"/>
  <sheetViews>
    <sheetView topLeftCell="A102" workbookViewId="0">
      <selection activeCell="M46" sqref="M46"/>
    </sheetView>
  </sheetViews>
  <sheetFormatPr baseColWidth="10" defaultRowHeight="16"/>
  <cols>
    <col min="1" max="1" width="15.83203125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 t="s">
        <v>18</v>
      </c>
      <c r="B2" s="1">
        <v>0</v>
      </c>
      <c r="C2" s="1">
        <v>0.74105019427325403</v>
      </c>
      <c r="D2">
        <v>3</v>
      </c>
    </row>
    <row r="3" spans="1:4">
      <c r="A3" t="s">
        <v>18</v>
      </c>
      <c r="B3" s="1">
        <v>0</v>
      </c>
      <c r="C3" s="1">
        <v>0.44756039655035434</v>
      </c>
      <c r="D3">
        <v>3</v>
      </c>
    </row>
    <row r="4" spans="1:4">
      <c r="A4" t="s">
        <v>18</v>
      </c>
      <c r="B4" s="1">
        <v>0</v>
      </c>
      <c r="C4" s="1">
        <v>1.773599013036796</v>
      </c>
      <c r="D4">
        <v>20</v>
      </c>
    </row>
    <row r="5" spans="1:4">
      <c r="A5" t="s">
        <v>18</v>
      </c>
      <c r="B5" s="1">
        <v>0</v>
      </c>
      <c r="C5" s="1">
        <v>1.7123478472476068</v>
      </c>
      <c r="D5">
        <v>12</v>
      </c>
    </row>
    <row r="6" spans="1:4">
      <c r="A6" t="s">
        <v>18</v>
      </c>
      <c r="B6" s="1">
        <v>0</v>
      </c>
      <c r="C6" s="1">
        <v>1.7403520442617908</v>
      </c>
      <c r="D6">
        <v>15</v>
      </c>
    </row>
    <row r="7" spans="1:4">
      <c r="A7" t="s">
        <v>18</v>
      </c>
      <c r="B7" s="1">
        <v>0.23477699257484372</v>
      </c>
      <c r="C7" s="1">
        <v>0.23477699257484372</v>
      </c>
      <c r="D7">
        <v>13</v>
      </c>
    </row>
    <row r="8" spans="1:4">
      <c r="A8" t="s">
        <v>18</v>
      </c>
      <c r="B8" s="1">
        <v>0</v>
      </c>
      <c r="C8" s="1">
        <v>0.57977003877916711</v>
      </c>
      <c r="D8">
        <v>40</v>
      </c>
    </row>
    <row r="9" spans="1:4">
      <c r="A9" t="s">
        <v>18</v>
      </c>
      <c r="B9" s="1">
        <v>0.26013774631224035</v>
      </c>
      <c r="C9" s="1">
        <v>0.5202754926244807</v>
      </c>
      <c r="D9">
        <v>19</v>
      </c>
    </row>
    <row r="10" spans="1:4">
      <c r="A10" t="s">
        <v>18</v>
      </c>
      <c r="B10" s="1">
        <v>0.47841870618898974</v>
      </c>
      <c r="C10" s="1">
        <v>0.95683741237797948</v>
      </c>
      <c r="D10">
        <v>70</v>
      </c>
    </row>
    <row r="11" spans="1:4">
      <c r="A11" t="s">
        <v>18</v>
      </c>
      <c r="B11" s="1">
        <v>0</v>
      </c>
      <c r="C11" s="1">
        <v>0.96163611204448773</v>
      </c>
      <c r="D11">
        <v>33</v>
      </c>
    </row>
    <row r="12" spans="1:4">
      <c r="A12" t="s">
        <v>18</v>
      </c>
      <c r="B12" s="1">
        <v>0</v>
      </c>
      <c r="C12" s="1">
        <v>0.93446185725440012</v>
      </c>
      <c r="D12">
        <v>27</v>
      </c>
    </row>
    <row r="13" spans="1:4">
      <c r="A13" t="s">
        <v>18</v>
      </c>
      <c r="B13" s="1">
        <v>0</v>
      </c>
      <c r="C13" s="1">
        <v>0.66293392707108145</v>
      </c>
      <c r="D13">
        <v>36</v>
      </c>
    </row>
    <row r="14" spans="1:4">
      <c r="A14" t="s">
        <v>18</v>
      </c>
      <c r="B14" s="1">
        <v>0</v>
      </c>
      <c r="C14" s="1">
        <v>0.32944432624813907</v>
      </c>
      <c r="D14">
        <v>39</v>
      </c>
    </row>
    <row r="15" spans="1:4">
      <c r="A15" t="s">
        <v>18</v>
      </c>
      <c r="B15" s="1">
        <v>0</v>
      </c>
      <c r="C15" s="1">
        <v>4.6170911917720447</v>
      </c>
      <c r="D15">
        <v>4</v>
      </c>
    </row>
    <row r="16" spans="1:4">
      <c r="A16" t="s">
        <v>18</v>
      </c>
      <c r="B16" s="1">
        <v>0</v>
      </c>
      <c r="C16" s="1">
        <v>0.60734670606302144</v>
      </c>
      <c r="D16">
        <v>6</v>
      </c>
    </row>
    <row r="17" spans="1:4">
      <c r="A17" t="s">
        <v>18</v>
      </c>
      <c r="B17" s="1">
        <v>0.25073388873197106</v>
      </c>
      <c r="C17" s="1">
        <v>0.33431185164262811</v>
      </c>
      <c r="D17">
        <v>23</v>
      </c>
    </row>
    <row r="18" spans="1:4">
      <c r="A18" t="s">
        <v>18</v>
      </c>
      <c r="B18" s="1">
        <v>0</v>
      </c>
      <c r="C18" s="1">
        <v>0.7030784022795612</v>
      </c>
      <c r="D18">
        <v>3</v>
      </c>
    </row>
    <row r="19" spans="1:4">
      <c r="A19" t="s">
        <v>18</v>
      </c>
      <c r="B19" s="1">
        <v>0</v>
      </c>
      <c r="C19" s="1">
        <v>1.2871554331261086</v>
      </c>
      <c r="D19">
        <v>7</v>
      </c>
    </row>
    <row r="20" spans="1:4">
      <c r="A20" t="s">
        <v>18</v>
      </c>
      <c r="B20" s="1">
        <v>0</v>
      </c>
      <c r="C20" s="1">
        <v>0.37646821992168372</v>
      </c>
      <c r="D20">
        <v>40</v>
      </c>
    </row>
    <row r="21" spans="1:4">
      <c r="A21" t="s">
        <v>18</v>
      </c>
      <c r="B21" s="1">
        <v>0</v>
      </c>
      <c r="C21" s="1">
        <v>0.51284021005342673</v>
      </c>
      <c r="D21">
        <v>6</v>
      </c>
    </row>
    <row r="22" spans="1:4">
      <c r="A22" t="s">
        <v>18</v>
      </c>
      <c r="B22" s="1">
        <v>0</v>
      </c>
      <c r="C22" s="1">
        <v>2.593690626593808</v>
      </c>
      <c r="D22">
        <v>38</v>
      </c>
    </row>
    <row r="23" spans="1:4">
      <c r="A23" t="s">
        <v>18</v>
      </c>
      <c r="B23" s="1">
        <v>0</v>
      </c>
      <c r="C23" s="1">
        <v>1.1303895147526326</v>
      </c>
      <c r="D23">
        <v>10</v>
      </c>
    </row>
    <row r="24" spans="1:4">
      <c r="A24" t="s">
        <v>18</v>
      </c>
      <c r="B24" s="1">
        <v>0.21774380268945603</v>
      </c>
      <c r="C24" s="1">
        <v>1.3064628161367362</v>
      </c>
      <c r="D24">
        <v>6</v>
      </c>
    </row>
    <row r="25" spans="1:4">
      <c r="A25" t="s">
        <v>18</v>
      </c>
      <c r="B25" s="1">
        <v>0.81477138100885005</v>
      </c>
      <c r="C25" s="1">
        <v>0.54318092067256674</v>
      </c>
      <c r="D25">
        <v>15</v>
      </c>
    </row>
    <row r="26" spans="1:4">
      <c r="A26" t="s">
        <v>18</v>
      </c>
      <c r="B26" s="1">
        <v>0.15009896336050199</v>
      </c>
      <c r="C26" s="1">
        <v>0.90059378016301195</v>
      </c>
      <c r="D26">
        <v>135</v>
      </c>
    </row>
    <row r="27" spans="1:4">
      <c r="A27" t="s">
        <v>18</v>
      </c>
      <c r="B27" s="1">
        <v>0</v>
      </c>
      <c r="C27" s="1">
        <v>0.24837097687742335</v>
      </c>
      <c r="D27">
        <v>30</v>
      </c>
    </row>
    <row r="28" spans="1:4">
      <c r="A28" t="s">
        <v>18</v>
      </c>
      <c r="B28" s="1">
        <v>0</v>
      </c>
      <c r="C28" s="1">
        <v>1.4750812317943611</v>
      </c>
      <c r="D28">
        <v>3</v>
      </c>
    </row>
    <row r="29" spans="1:4">
      <c r="A29" t="s">
        <v>18</v>
      </c>
      <c r="B29" s="1">
        <v>0</v>
      </c>
      <c r="C29" s="1">
        <v>0.39929306782544599</v>
      </c>
      <c r="D29">
        <v>70</v>
      </c>
    </row>
    <row r="30" spans="1:4">
      <c r="A30" t="s">
        <v>18</v>
      </c>
      <c r="B30" s="1">
        <v>0</v>
      </c>
      <c r="C30" s="1">
        <v>0.79059106881108776</v>
      </c>
      <c r="D30">
        <v>16</v>
      </c>
    </row>
    <row r="31" spans="1:4">
      <c r="A31" t="s">
        <v>18</v>
      </c>
      <c r="B31" s="1">
        <v>0.15357377710316833</v>
      </c>
      <c r="C31" s="1">
        <v>0.61429510841267332</v>
      </c>
      <c r="D31">
        <v>91</v>
      </c>
    </row>
    <row r="32" spans="1:4">
      <c r="A32" t="s">
        <v>18</v>
      </c>
      <c r="B32" s="1">
        <v>0.25821589857132027</v>
      </c>
      <c r="C32" s="1">
        <v>0.51643179714264054</v>
      </c>
      <c r="D32">
        <v>50</v>
      </c>
    </row>
    <row r="33" spans="1:4">
      <c r="A33" t="s">
        <v>18</v>
      </c>
      <c r="B33" s="1">
        <v>0</v>
      </c>
      <c r="C33" s="1">
        <v>0.24406666642861347</v>
      </c>
      <c r="D33">
        <v>90</v>
      </c>
    </row>
    <row r="34" spans="1:4">
      <c r="A34" t="s">
        <v>18</v>
      </c>
      <c r="B34" s="1">
        <v>0</v>
      </c>
      <c r="C34" s="1">
        <v>0.1045169187565211</v>
      </c>
      <c r="D34">
        <v>23</v>
      </c>
    </row>
    <row r="35" spans="1:4">
      <c r="A35" t="s">
        <v>18</v>
      </c>
      <c r="B35" s="1">
        <v>0</v>
      </c>
      <c r="C35" s="1">
        <v>2.6433732792555711</v>
      </c>
      <c r="D35">
        <v>5</v>
      </c>
    </row>
    <row r="36" spans="1:4">
      <c r="A36" t="s">
        <v>18</v>
      </c>
      <c r="B36" s="1">
        <v>0</v>
      </c>
      <c r="C36" s="1">
        <v>0.55287769998737901</v>
      </c>
      <c r="D36">
        <v>38</v>
      </c>
    </row>
    <row r="37" spans="1:4">
      <c r="A37" t="s">
        <v>18</v>
      </c>
      <c r="B37" s="1">
        <v>0</v>
      </c>
      <c r="C37" s="1">
        <v>0.60573330156959326</v>
      </c>
      <c r="D37">
        <v>18</v>
      </c>
    </row>
    <row r="38" spans="1:4">
      <c r="A38" t="s">
        <v>18</v>
      </c>
      <c r="B38" s="1">
        <v>0</v>
      </c>
      <c r="C38" s="1">
        <v>0.42143442881715221</v>
      </c>
      <c r="D38">
        <v>6</v>
      </c>
    </row>
    <row r="39" spans="1:4">
      <c r="A39" t="s">
        <v>18</v>
      </c>
      <c r="B39" s="1">
        <v>0</v>
      </c>
      <c r="C39" s="1">
        <v>2.6512605332703281</v>
      </c>
      <c r="D39">
        <v>60</v>
      </c>
    </row>
    <row r="40" spans="1:4">
      <c r="A40" t="s">
        <v>18</v>
      </c>
      <c r="B40" s="1">
        <v>0</v>
      </c>
      <c r="C40" s="1">
        <v>2.0270298256898402</v>
      </c>
      <c r="D40">
        <v>10</v>
      </c>
    </row>
    <row r="41" spans="1:4">
      <c r="A41" t="s">
        <v>18</v>
      </c>
      <c r="B41" s="1">
        <v>0</v>
      </c>
      <c r="C41" s="1">
        <v>2.1402400039038141</v>
      </c>
      <c r="D41">
        <v>17</v>
      </c>
    </row>
    <row r="42" spans="1:4">
      <c r="A42" t="s">
        <v>18</v>
      </c>
      <c r="B42" s="1">
        <v>0.19006760365618497</v>
      </c>
      <c r="C42" s="1">
        <v>0.57020281096855496</v>
      </c>
      <c r="D42">
        <v>13</v>
      </c>
    </row>
    <row r="43" spans="1:4">
      <c r="A43" t="s">
        <v>18</v>
      </c>
      <c r="B43" s="1">
        <v>0</v>
      </c>
      <c r="C43" s="1">
        <v>0.52556499226376741</v>
      </c>
      <c r="D43">
        <v>14</v>
      </c>
    </row>
    <row r="44" spans="1:4">
      <c r="A44" t="s">
        <v>18</v>
      </c>
      <c r="B44" s="1">
        <v>0</v>
      </c>
      <c r="C44" s="1">
        <v>3.9962679901583078</v>
      </c>
      <c r="D44">
        <v>6</v>
      </c>
    </row>
    <row r="45" spans="1:4">
      <c r="A45" t="s">
        <v>18</v>
      </c>
      <c r="B45" s="1">
        <v>0.58412488413263963</v>
      </c>
      <c r="C45" s="1">
        <v>1.1682497682652793</v>
      </c>
      <c r="D45">
        <v>73</v>
      </c>
    </row>
    <row r="46" spans="1:4">
      <c r="A46" t="s">
        <v>18</v>
      </c>
      <c r="B46" s="1">
        <v>0</v>
      </c>
      <c r="C46" s="1">
        <v>1.384695516027775</v>
      </c>
      <c r="D46">
        <v>20</v>
      </c>
    </row>
    <row r="47" spans="1:4">
      <c r="A47" t="s">
        <v>18</v>
      </c>
      <c r="B47" s="1">
        <v>0.59979722458871754</v>
      </c>
      <c r="C47" s="1">
        <v>2.3991888983548701</v>
      </c>
      <c r="D47">
        <v>8</v>
      </c>
    </row>
    <row r="48" spans="1:4">
      <c r="A48" t="s">
        <v>18</v>
      </c>
      <c r="B48" s="1">
        <v>0</v>
      </c>
      <c r="C48" s="1">
        <v>0.83597926329308569</v>
      </c>
      <c r="D48">
        <v>9</v>
      </c>
    </row>
    <row r="49" spans="1:4">
      <c r="A49" t="s">
        <v>18</v>
      </c>
      <c r="B49" s="1">
        <v>0</v>
      </c>
      <c r="C49" s="1">
        <v>0.72645463986344805</v>
      </c>
      <c r="D49">
        <v>24</v>
      </c>
    </row>
    <row r="50" spans="1:4">
      <c r="A50" t="s">
        <v>18</v>
      </c>
      <c r="B50" s="1">
        <v>0</v>
      </c>
      <c r="C50" s="1">
        <v>0.40786356562746573</v>
      </c>
      <c r="D50">
        <v>14</v>
      </c>
    </row>
    <row r="51" spans="1:4">
      <c r="A51" t="s">
        <v>18</v>
      </c>
      <c r="B51" s="1">
        <v>0.16358534444020581</v>
      </c>
      <c r="C51" s="1">
        <v>0.65434137776082324</v>
      </c>
      <c r="D51">
        <v>5</v>
      </c>
    </row>
    <row r="52" spans="1:4">
      <c r="A52" t="s">
        <v>18</v>
      </c>
      <c r="D52">
        <v>12</v>
      </c>
    </row>
    <row r="53" spans="1:4">
      <c r="A53" t="s">
        <v>18</v>
      </c>
      <c r="D53">
        <v>4</v>
      </c>
    </row>
    <row r="54" spans="1:4">
      <c r="A54" t="s">
        <v>18</v>
      </c>
      <c r="D54">
        <v>23</v>
      </c>
    </row>
    <row r="55" spans="1:4">
      <c r="A55" t="s">
        <v>18</v>
      </c>
      <c r="D55">
        <v>160</v>
      </c>
    </row>
    <row r="56" spans="1:4">
      <c r="A56" t="s">
        <v>18</v>
      </c>
      <c r="D56">
        <v>20</v>
      </c>
    </row>
    <row r="57" spans="1:4">
      <c r="A57" t="s">
        <v>18</v>
      </c>
      <c r="D57">
        <v>32</v>
      </c>
    </row>
    <row r="58" spans="1:4">
      <c r="A58" t="s">
        <v>18</v>
      </c>
      <c r="D58">
        <v>24</v>
      </c>
    </row>
    <row r="59" spans="1:4">
      <c r="A59" t="s">
        <v>18</v>
      </c>
      <c r="D59">
        <v>6</v>
      </c>
    </row>
    <row r="60" spans="1:4">
      <c r="A60" t="s">
        <v>18</v>
      </c>
      <c r="D60">
        <v>40</v>
      </c>
    </row>
    <row r="61" spans="1:4">
      <c r="A61" t="s">
        <v>18</v>
      </c>
      <c r="D61">
        <v>60</v>
      </c>
    </row>
    <row r="62" spans="1:4">
      <c r="A62" t="s">
        <v>18</v>
      </c>
      <c r="D62">
        <v>12</v>
      </c>
    </row>
    <row r="63" spans="1:4">
      <c r="A63" t="s">
        <v>18</v>
      </c>
      <c r="D63">
        <v>22</v>
      </c>
    </row>
    <row r="64" spans="1:4">
      <c r="A64" t="s">
        <v>18</v>
      </c>
      <c r="D64">
        <v>13</v>
      </c>
    </row>
    <row r="65" spans="1:4">
      <c r="A65" t="s">
        <v>18</v>
      </c>
      <c r="D65">
        <v>50</v>
      </c>
    </row>
    <row r="66" spans="1:4">
      <c r="A66" t="s">
        <v>18</v>
      </c>
      <c r="D66">
        <v>9</v>
      </c>
    </row>
    <row r="67" spans="1:4">
      <c r="A67" t="s">
        <v>18</v>
      </c>
      <c r="D67">
        <v>100</v>
      </c>
    </row>
    <row r="68" spans="1:4">
      <c r="A68" t="s">
        <v>18</v>
      </c>
      <c r="D68">
        <v>13</v>
      </c>
    </row>
    <row r="69" spans="1:4">
      <c r="A69" t="s">
        <v>18</v>
      </c>
      <c r="D69">
        <v>12</v>
      </c>
    </row>
    <row r="70" spans="1:4">
      <c r="A70" t="s">
        <v>18</v>
      </c>
      <c r="D70">
        <v>50</v>
      </c>
    </row>
    <row r="71" spans="1:4">
      <c r="A71" t="s">
        <v>18</v>
      </c>
      <c r="D71">
        <v>15</v>
      </c>
    </row>
    <row r="72" spans="1:4">
      <c r="A72" t="s">
        <v>18</v>
      </c>
      <c r="D72">
        <v>12</v>
      </c>
    </row>
    <row r="73" spans="1:4">
      <c r="A73" t="s">
        <v>18</v>
      </c>
      <c r="D73">
        <v>36</v>
      </c>
    </row>
    <row r="74" spans="1:4">
      <c r="A74" t="s">
        <v>18</v>
      </c>
      <c r="D74">
        <v>60</v>
      </c>
    </row>
    <row r="75" spans="1:4">
      <c r="A75" t="s">
        <v>18</v>
      </c>
      <c r="D75">
        <v>70</v>
      </c>
    </row>
    <row r="76" spans="1:4">
      <c r="A76" t="s">
        <v>18</v>
      </c>
      <c r="D76">
        <v>40</v>
      </c>
    </row>
    <row r="77" spans="1:4">
      <c r="A77" t="s">
        <v>18</v>
      </c>
      <c r="D77">
        <v>13</v>
      </c>
    </row>
    <row r="78" spans="1:4">
      <c r="A78" t="s">
        <v>18</v>
      </c>
      <c r="D78">
        <v>3</v>
      </c>
    </row>
    <row r="79" spans="1:4">
      <c r="A79" t="s">
        <v>18</v>
      </c>
      <c r="D79">
        <v>20</v>
      </c>
    </row>
    <row r="80" spans="1:4">
      <c r="A80" t="s">
        <v>18</v>
      </c>
      <c r="D80">
        <v>6</v>
      </c>
    </row>
    <row r="81" spans="1:4">
      <c r="A81" t="s">
        <v>18</v>
      </c>
      <c r="D81">
        <v>20</v>
      </c>
    </row>
    <row r="82" spans="1:4">
      <c r="A82" t="s">
        <v>18</v>
      </c>
      <c r="D82">
        <v>4</v>
      </c>
    </row>
    <row r="83" spans="1:4">
      <c r="A83" t="s">
        <v>18</v>
      </c>
      <c r="D83">
        <v>35</v>
      </c>
    </row>
    <row r="84" spans="1:4">
      <c r="A84" t="s">
        <v>18</v>
      </c>
      <c r="D84">
        <v>18</v>
      </c>
    </row>
    <row r="85" spans="1:4">
      <c r="A85" t="s">
        <v>18</v>
      </c>
      <c r="D85">
        <v>30</v>
      </c>
    </row>
    <row r="86" spans="1:4">
      <c r="A86" t="s">
        <v>18</v>
      </c>
      <c r="D86">
        <v>27</v>
      </c>
    </row>
    <row r="87" spans="1:4">
      <c r="A87" t="s">
        <v>18</v>
      </c>
      <c r="D87">
        <v>20</v>
      </c>
    </row>
    <row r="88" spans="1:4">
      <c r="A88" t="s">
        <v>18</v>
      </c>
      <c r="D88">
        <v>80</v>
      </c>
    </row>
    <row r="89" spans="1:4">
      <c r="A89" t="s">
        <v>18</v>
      </c>
      <c r="D89">
        <v>20</v>
      </c>
    </row>
    <row r="90" spans="1:4">
      <c r="A90" t="s">
        <v>18</v>
      </c>
      <c r="D90">
        <v>30</v>
      </c>
    </row>
    <row r="91" spans="1:4">
      <c r="A91" t="s">
        <v>18</v>
      </c>
      <c r="D91">
        <v>7</v>
      </c>
    </row>
    <row r="92" spans="1:4">
      <c r="A92" t="s">
        <v>18</v>
      </c>
      <c r="D92">
        <v>45</v>
      </c>
    </row>
    <row r="93" spans="1:4">
      <c r="A93" t="s">
        <v>18</v>
      </c>
      <c r="D93">
        <v>5</v>
      </c>
    </row>
    <row r="94" spans="1:4">
      <c r="A94" t="s">
        <v>18</v>
      </c>
      <c r="D94">
        <v>30</v>
      </c>
    </row>
    <row r="95" spans="1:4">
      <c r="A95" t="s">
        <v>18</v>
      </c>
      <c r="D95">
        <v>22</v>
      </c>
    </row>
    <row r="96" spans="1:4">
      <c r="A96" t="s">
        <v>18</v>
      </c>
      <c r="D96">
        <v>12</v>
      </c>
    </row>
    <row r="97" spans="1:4">
      <c r="A97" t="s">
        <v>18</v>
      </c>
      <c r="D97">
        <v>14</v>
      </c>
    </row>
    <row r="98" spans="1:4">
      <c r="A98" t="s">
        <v>18</v>
      </c>
      <c r="D98">
        <v>6</v>
      </c>
    </row>
    <row r="99" spans="1:4">
      <c r="A99" t="s">
        <v>18</v>
      </c>
      <c r="D99">
        <v>35</v>
      </c>
    </row>
    <row r="100" spans="1:4">
      <c r="A100" t="s">
        <v>18</v>
      </c>
      <c r="D100">
        <v>30</v>
      </c>
    </row>
    <row r="101" spans="1:4">
      <c r="A101" t="s">
        <v>18</v>
      </c>
      <c r="D101">
        <v>4</v>
      </c>
    </row>
    <row r="102" spans="1:4">
      <c r="A102" t="s">
        <v>18</v>
      </c>
      <c r="D102">
        <v>5</v>
      </c>
    </row>
    <row r="103" spans="1:4">
      <c r="A103" t="s">
        <v>18</v>
      </c>
      <c r="D103">
        <v>35</v>
      </c>
    </row>
    <row r="104" spans="1:4">
      <c r="A104" t="s">
        <v>18</v>
      </c>
      <c r="D104">
        <v>22</v>
      </c>
    </row>
    <row r="105" spans="1:4">
      <c r="A105" t="s">
        <v>18</v>
      </c>
      <c r="D105">
        <v>18</v>
      </c>
    </row>
    <row r="106" spans="1:4">
      <c r="A106" t="s">
        <v>18</v>
      </c>
      <c r="D106">
        <v>22</v>
      </c>
    </row>
    <row r="107" spans="1:4">
      <c r="A107" t="s">
        <v>18</v>
      </c>
      <c r="D107">
        <v>6</v>
      </c>
    </row>
    <row r="108" spans="1:4">
      <c r="A108" t="s">
        <v>18</v>
      </c>
      <c r="D108">
        <v>60</v>
      </c>
    </row>
    <row r="111" spans="1:4">
      <c r="B111" s="1"/>
      <c r="C111" s="1"/>
      <c r="D111" s="1"/>
    </row>
    <row r="112" spans="1:4">
      <c r="A112" t="s">
        <v>4</v>
      </c>
      <c r="B112" s="1">
        <f>AVERAGE(B2:B51)</f>
        <v>8.7120924267181793E-2</v>
      </c>
      <c r="C112" s="1">
        <f>AVERAGE(C2:C51)</f>
        <v>1.0922212011729484</v>
      </c>
      <c r="D112">
        <f>AVERAGE(D2:D108)</f>
        <v>27.429906542056074</v>
      </c>
    </row>
    <row r="113" spans="1:4">
      <c r="A113" t="s">
        <v>5</v>
      </c>
      <c r="B113">
        <f>STDEV(B2:B51)</f>
        <v>0.18199239293390215</v>
      </c>
      <c r="C113">
        <f>STDEV(C2:C51)</f>
        <v>0.9479075087812926</v>
      </c>
      <c r="D113">
        <f>STDEV(D2:D108)</f>
        <v>27.227591495951831</v>
      </c>
    </row>
    <row r="114" spans="1:4">
      <c r="A114" t="s">
        <v>6</v>
      </c>
      <c r="B114">
        <v>50</v>
      </c>
      <c r="C114">
        <v>50</v>
      </c>
      <c r="D114">
        <v>107</v>
      </c>
    </row>
    <row r="115" spans="1:4">
      <c r="A115" t="s">
        <v>7</v>
      </c>
      <c r="B115">
        <f>B113/(SQRT(B114))</f>
        <v>2.5737611033585784E-2</v>
      </c>
      <c r="C115">
        <f>C113/(SQRT(C114))</f>
        <v>0.13405436547937977</v>
      </c>
      <c r="D115">
        <f>D113/(SQRT(D114))</f>
        <v>2.6321906207966039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CCD34-66D6-A44E-99C4-C0219832886E}">
  <dimension ref="A1:F4"/>
  <sheetViews>
    <sheetView workbookViewId="0">
      <selection activeCell="A19" sqref="A19"/>
    </sheetView>
  </sheetViews>
  <sheetFormatPr baseColWidth="10" defaultRowHeight="16"/>
  <sheetData>
    <row r="1" spans="1:6">
      <c r="B1" t="s">
        <v>153</v>
      </c>
      <c r="E1" t="s">
        <v>154</v>
      </c>
    </row>
    <row r="2" spans="1:6">
      <c r="B2" t="s">
        <v>150</v>
      </c>
      <c r="C2" t="s">
        <v>6</v>
      </c>
      <c r="E2" t="s">
        <v>150</v>
      </c>
      <c r="F2" t="s">
        <v>6</v>
      </c>
    </row>
    <row r="3" spans="1:6">
      <c r="A3" t="s">
        <v>148</v>
      </c>
      <c r="B3" t="s">
        <v>151</v>
      </c>
      <c r="C3">
        <v>6732</v>
      </c>
      <c r="E3" t="s">
        <v>155</v>
      </c>
      <c r="F3">
        <v>6780</v>
      </c>
    </row>
    <row r="4" spans="1:6">
      <c r="A4" t="s">
        <v>149</v>
      </c>
      <c r="B4" t="s">
        <v>152</v>
      </c>
      <c r="C4">
        <v>13478</v>
      </c>
      <c r="E4" t="s">
        <v>156</v>
      </c>
      <c r="F4">
        <v>13500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50E9F-2655-A04E-83E0-E54F093BA280}">
  <dimension ref="A1:B4"/>
  <sheetViews>
    <sheetView workbookViewId="0">
      <selection activeCell="B2" sqref="B2"/>
    </sheetView>
  </sheetViews>
  <sheetFormatPr baseColWidth="10" defaultRowHeight="16"/>
  <sheetData>
    <row r="1" spans="1:2">
      <c r="B1" t="s">
        <v>157</v>
      </c>
    </row>
    <row r="2" spans="1:2">
      <c r="B2" t="s">
        <v>161</v>
      </c>
    </row>
    <row r="3" spans="1:2">
      <c r="A3" t="s">
        <v>101</v>
      </c>
      <c r="B3" t="s">
        <v>158</v>
      </c>
    </row>
    <row r="4" spans="1:2">
      <c r="A4" t="s">
        <v>105</v>
      </c>
      <c r="B4" t="s">
        <v>159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Figure 1b and c</vt:lpstr>
      <vt:lpstr>Figure 2 b and c</vt:lpstr>
      <vt:lpstr>Figure 3b and c</vt:lpstr>
      <vt:lpstr>Figure 3e</vt:lpstr>
      <vt:lpstr>Fig 4d-f</vt:lpstr>
      <vt:lpstr>Supp Fig 2a-d</vt:lpstr>
      <vt:lpstr>Supp Fig 3a</vt:lpstr>
      <vt:lpstr>Supp Fig 7</vt:lpstr>
      <vt:lpstr>Supp Fig 8</vt:lpstr>
      <vt:lpstr>Supp Fig 9</vt:lpstr>
      <vt:lpstr>Supp Fig 10</vt:lpstr>
      <vt:lpstr>Supp Fig 13</vt:lpstr>
      <vt:lpstr>mouse p6 axon replicates</vt:lpstr>
      <vt:lpstr>Fig1b.V1 E spine syn</vt:lpstr>
      <vt:lpstr>Fig1b.S1 E spine syn</vt:lpstr>
      <vt:lpstr>Fig1c. V1 E shaft syn</vt:lpstr>
      <vt:lpstr>Fig2b. V1  E axon syn per um</vt:lpstr>
      <vt:lpstr>Fig 2c. V1 E axon branches per </vt:lpstr>
      <vt:lpstr>Fig 3b. V1 syn per soma</vt:lpstr>
      <vt:lpstr>Fig 3c. V1 axons per soma</vt:lpstr>
      <vt:lpstr>Fig 3e. V1 soma syn bouton volu</vt:lpstr>
      <vt:lpstr>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Wildenberg</dc:creator>
  <cp:lastModifiedBy>Gregg Wildenberg</cp:lastModifiedBy>
  <dcterms:created xsi:type="dcterms:W3CDTF">2023-10-07T20:46:29Z</dcterms:created>
  <dcterms:modified xsi:type="dcterms:W3CDTF">2023-10-27T18:34:12Z</dcterms:modified>
</cp:coreProperties>
</file>